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O:\Espaces Departementaux\DAE-DAG\42 - AAP 21_27\28_2025 FSE ORIENTATION\DOCS DE TRAVAIL\ANNEXES PIECES COMMUNES\"/>
    </mc:Choice>
  </mc:AlternateContent>
  <xr:revisionPtr revIDLastSave="0" documentId="13_ncr:1_{BC2CD48A-92C6-4C33-AC87-85D052F1B8E1}" xr6:coauthVersionLast="47" xr6:coauthVersionMax="47" xr10:uidLastSave="{00000000-0000-0000-0000-000000000000}"/>
  <bookViews>
    <workbookView xWindow="15675" yWindow="-16470" windowWidth="29040" windowHeight="15840" activeTab="5" xr2:uid="{A47D2633-1E4B-4BE4-9739-6DE1B7FFDD94}"/>
  </bookViews>
  <sheets>
    <sheet name="NOTICE" sheetId="9" r:id="rId1"/>
    <sheet name="DEPENSES" sheetId="1" r:id="rId2"/>
    <sheet name="DETAIL RH" sheetId="3" r:id="rId3"/>
    <sheet name="RESSOURCES" sheetId="2" r:id="rId4"/>
    <sheet name="RECETTES PREVISIONNELLES" sheetId="8" r:id="rId5"/>
    <sheet name="SYNTHESE" sheetId="5" r:id="rId6"/>
    <sheet name="MENUS CHOIX" sheetId="4" state="hidden" r:id="rId7"/>
    <sheet name="Données INSEE" sheetId="10" state="hidden" r:id="rId8"/>
    <sheet name="Outil_Calcul_Taux_horaire" sheetId="11" state="hidden" r:id="rId9"/>
    <sheet name="caractéristiques" sheetId="12" state="hidden" r:id="rId10"/>
    <sheet name="Feuil1" sheetId="13" state="hidden" r:id="rId11"/>
  </sheets>
  <externalReferences>
    <externalReference r:id="rId12"/>
  </externalReferences>
  <definedNames>
    <definedName name="Choisir_ici">Feuil1!$B$2:$B$2</definedName>
    <definedName name="Temps_fixe">Feuil1!$C$2:$C$102</definedName>
    <definedName name="Temps_variable">Feuil1!$D$2:$D$3231</definedName>
    <definedName name="_xlnm.Print_Area" localSheetId="1">DEPENSES!$A$1:$L$33</definedName>
    <definedName name="_xlnm.Print_Area" localSheetId="2">'DETAIL RH'!$A$1:$AI$66</definedName>
    <definedName name="_xlnm.Print_Area" localSheetId="3">RESSOURCES!$A$1:$I$38</definedName>
    <definedName name="_xlnm.Print_Area" localSheetId="5">SYNTHESE!$A$1:$E$32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1" l="1"/>
  <c r="D5" i="10" l="1"/>
  <c r="I19" i="3"/>
  <c r="G35" i="2"/>
  <c r="AG31" i="3"/>
  <c r="AI31" i="3" s="1"/>
  <c r="AG30" i="3"/>
  <c r="AI30" i="3" s="1"/>
  <c r="AG29" i="3"/>
  <c r="AG28" i="3"/>
  <c r="AI28" i="3" s="1"/>
  <c r="AG27" i="3"/>
  <c r="AG26" i="3"/>
  <c r="AI26" i="3" s="1"/>
  <c r="AG25" i="3"/>
  <c r="AI24" i="3"/>
  <c r="AG24" i="3"/>
  <c r="AG23" i="3"/>
  <c r="AI23" i="3" s="1"/>
  <c r="AG22" i="3"/>
  <c r="AI22" i="3" s="1"/>
  <c r="AG21" i="3"/>
  <c r="AI20" i="3"/>
  <c r="AG20" i="3"/>
  <c r="AG19" i="3"/>
  <c r="AI19" i="3" s="1"/>
  <c r="AG18" i="3"/>
  <c r="AI18" i="3" s="1"/>
  <c r="AA31" i="3"/>
  <c r="AC31" i="3" s="1"/>
  <c r="AA30" i="3"/>
  <c r="AC30" i="3" s="1"/>
  <c r="AA29" i="3"/>
  <c r="AC28" i="3"/>
  <c r="AA28" i="3"/>
  <c r="AA27" i="3"/>
  <c r="AC27" i="3" s="1"/>
  <c r="AA26" i="3"/>
  <c r="AC26" i="3" s="1"/>
  <c r="AA25" i="3"/>
  <c r="AC25" i="3" s="1"/>
  <c r="AC24" i="3"/>
  <c r="AA24" i="3"/>
  <c r="AA23" i="3"/>
  <c r="AC23" i="3" s="1"/>
  <c r="AA22" i="3"/>
  <c r="AC22" i="3" s="1"/>
  <c r="AA21" i="3"/>
  <c r="AC21" i="3" s="1"/>
  <c r="AC20" i="3"/>
  <c r="AA20" i="3"/>
  <c r="AA19" i="3"/>
  <c r="AC19" i="3" s="1"/>
  <c r="AA18" i="3"/>
  <c r="AC18" i="3" s="1"/>
  <c r="U31" i="3"/>
  <c r="W31" i="3" s="1"/>
  <c r="U30" i="3"/>
  <c r="W30" i="3" s="1"/>
  <c r="U29" i="3"/>
  <c r="U28" i="3"/>
  <c r="W28" i="3" s="1"/>
  <c r="U27" i="3"/>
  <c r="W27" i="3" s="1"/>
  <c r="U26" i="3"/>
  <c r="W26" i="3" s="1"/>
  <c r="U25" i="3"/>
  <c r="W24" i="3"/>
  <c r="U24" i="3"/>
  <c r="U23" i="3"/>
  <c r="W23" i="3" s="1"/>
  <c r="U22" i="3"/>
  <c r="W22" i="3" s="1"/>
  <c r="U21" i="3"/>
  <c r="U20" i="3"/>
  <c r="W20" i="3" s="1"/>
  <c r="U19" i="3"/>
  <c r="W19" i="3" s="1"/>
  <c r="U18" i="3"/>
  <c r="W18" i="3" s="1"/>
  <c r="O31" i="3"/>
  <c r="Q31" i="3" s="1"/>
  <c r="O30" i="3"/>
  <c r="Q30" i="3" s="1"/>
  <c r="O29" i="3"/>
  <c r="Q28" i="3"/>
  <c r="O28" i="3"/>
  <c r="O27" i="3"/>
  <c r="Q27" i="3" s="1"/>
  <c r="O26" i="3"/>
  <c r="Q26" i="3" s="1"/>
  <c r="Q25" i="3"/>
  <c r="O25" i="3"/>
  <c r="O24" i="3"/>
  <c r="Q24" i="3" s="1"/>
  <c r="O23" i="3"/>
  <c r="Q23" i="3" s="1"/>
  <c r="O22" i="3"/>
  <c r="Q22" i="3" s="1"/>
  <c r="O21" i="3"/>
  <c r="O20" i="3"/>
  <c r="Q20" i="3" s="1"/>
  <c r="O19" i="3"/>
  <c r="Q19" i="3" s="1"/>
  <c r="O18" i="3"/>
  <c r="Q18" i="3" s="1"/>
  <c r="F18" i="8"/>
  <c r="D3" i="13"/>
  <c r="I20" i="3"/>
  <c r="I21" i="3"/>
  <c r="I22" i="3"/>
  <c r="I23" i="3"/>
  <c r="I24" i="3"/>
  <c r="I25" i="3"/>
  <c r="I26" i="3"/>
  <c r="I27" i="3"/>
  <c r="I28" i="3"/>
  <c r="I29" i="3"/>
  <c r="I30" i="3"/>
  <c r="I31" i="3"/>
  <c r="I18" i="3"/>
  <c r="Q21" i="3" l="1"/>
  <c r="W29" i="3"/>
  <c r="AI29" i="3"/>
  <c r="W25" i="3"/>
  <c r="AC29" i="3"/>
  <c r="AI25" i="3"/>
  <c r="W21" i="3"/>
  <c r="AI21" i="3"/>
  <c r="AI27" i="3"/>
  <c r="Q29" i="3"/>
  <c r="C9" i="3" l="1"/>
  <c r="C10" i="3"/>
  <c r="C8" i="3"/>
  <c r="B24" i="5" l="1"/>
  <c r="C13" i="11"/>
  <c r="C12" i="1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C14" i="11" l="1"/>
  <c r="C17" i="11" s="1"/>
  <c r="C20" i="11" s="1"/>
  <c r="F35" i="11" s="1"/>
  <c r="E22" i="3" s="1"/>
  <c r="K19" i="3"/>
  <c r="K21" i="3"/>
  <c r="K22" i="3"/>
  <c r="K23" i="3"/>
  <c r="K24" i="3"/>
  <c r="K25" i="3"/>
  <c r="K26" i="3"/>
  <c r="K27" i="3"/>
  <c r="K28" i="3"/>
  <c r="K29" i="3"/>
  <c r="K30" i="3"/>
  <c r="K31" i="3"/>
  <c r="K18" i="3"/>
  <c r="K20" i="3"/>
  <c r="E23" i="3" l="1"/>
  <c r="E21" i="3"/>
  <c r="E26" i="3"/>
  <c r="E20" i="3"/>
  <c r="E25" i="3"/>
  <c r="E28" i="3"/>
  <c r="E27" i="3"/>
  <c r="E19" i="3"/>
  <c r="E24" i="3"/>
  <c r="E29" i="3"/>
  <c r="E30" i="3"/>
  <c r="E31" i="3"/>
  <c r="E18" i="3"/>
  <c r="J18" i="3"/>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AB32" i="3"/>
  <c r="I20" i="1" s="1"/>
  <c r="V32" i="3"/>
  <c r="H20" i="1" s="1"/>
  <c r="AH32" i="3"/>
  <c r="J20" i="1" s="1"/>
  <c r="J21" i="1" s="1"/>
  <c r="J22" i="1" s="1"/>
  <c r="J32" i="3"/>
  <c r="F20" i="1" s="1"/>
  <c r="I21" i="1" l="1"/>
  <c r="I22" i="1" s="1"/>
  <c r="G21" i="1"/>
  <c r="G22" i="1" s="1"/>
  <c r="H21" i="1"/>
  <c r="H22" i="1" s="1"/>
  <c r="K20" i="1"/>
  <c r="K21" i="1" s="1"/>
  <c r="K22" i="1" s="1"/>
  <c r="L20" i="1" s="1"/>
  <c r="F21" i="1"/>
  <c r="F22" i="1" s="1"/>
  <c r="E21" i="5" l="1"/>
  <c r="F19" i="8" l="1"/>
  <c r="F20" i="8"/>
  <c r="F21" i="8"/>
  <c r="F22" i="8"/>
  <c r="F23" i="8"/>
  <c r="F24" i="8"/>
  <c r="F25" i="8"/>
  <c r="D26" i="8"/>
  <c r="E26" i="8"/>
  <c r="D12" i="8"/>
  <c r="D11" i="8"/>
  <c r="C10" i="8"/>
  <c r="C9" i="8"/>
  <c r="C8" i="8"/>
  <c r="C11" i="5"/>
  <c r="B11" i="5"/>
  <c r="F26" i="8" l="1"/>
  <c r="E13" i="3" l="1"/>
  <c r="E12" i="3"/>
  <c r="D12" i="2"/>
  <c r="D11" i="2"/>
  <c r="C10" i="2"/>
  <c r="B18" i="5"/>
  <c r="E27" i="5" l="1"/>
  <c r="E24" i="5"/>
  <c r="E22" i="5"/>
  <c r="E20" i="5"/>
  <c r="E19" i="5"/>
  <c r="C10" i="5"/>
  <c r="C9" i="5"/>
  <c r="C8" i="5"/>
  <c r="I32" i="2"/>
  <c r="I31" i="2"/>
  <c r="I21" i="2"/>
  <c r="I22" i="2"/>
  <c r="I23" i="2"/>
  <c r="I24" i="2"/>
  <c r="I25" i="2"/>
  <c r="I26" i="2"/>
  <c r="I27" i="2"/>
  <c r="I28" i="2"/>
  <c r="I29" i="2"/>
  <c r="I20" i="2"/>
  <c r="G33" i="2"/>
  <c r="G19" i="2" s="1"/>
  <c r="G30" i="2" s="1"/>
  <c r="I35" i="2"/>
  <c r="C9" i="2"/>
  <c r="C8" i="2"/>
  <c r="G34" i="2" l="1"/>
  <c r="G36" i="2" s="1"/>
  <c r="E25" i="5"/>
  <c r="C24" i="5" l="1"/>
  <c r="C18" i="5"/>
  <c r="E18" i="5" l="1"/>
  <c r="C28" i="5"/>
  <c r="E23" i="5" l="1"/>
  <c r="I34" i="2"/>
  <c r="H19" i="2" l="1"/>
  <c r="E26" i="5"/>
  <c r="I19" i="2" l="1"/>
  <c r="H34" i="2"/>
  <c r="H20" i="2"/>
  <c r="H29" i="2"/>
  <c r="E28" i="5"/>
  <c r="H32" i="2"/>
  <c r="H24" i="2"/>
  <c r="H21" i="2"/>
  <c r="H31" i="2"/>
  <c r="H30" i="2"/>
  <c r="H23" i="2"/>
  <c r="H22" i="2"/>
  <c r="H33" i="2"/>
  <c r="H27" i="2"/>
  <c r="I36" i="2"/>
  <c r="H26" i="2"/>
  <c r="H28" i="2"/>
  <c r="H25" i="2"/>
  <c r="H35" i="2"/>
  <c r="H36"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<sst xmlns="http://schemas.openxmlformats.org/spreadsheetml/2006/main" count="583" uniqueCount="371">
  <si>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</si>
  <si>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</si>
  <si>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</si>
  <si>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</si>
  <si>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</si>
  <si>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</si>
  <si>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</si>
  <si>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</si>
  <si>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</si>
  <si>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</si>
  <si>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</si>
  <si>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</si>
  <si>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</si>
  <si>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</si>
  <si>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</si>
  <si>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</si>
  <si>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</si>
  <si>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</si>
  <si>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</si>
  <si>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</si>
  <si>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</si>
  <si>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</si>
  <si>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</si>
  <si>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</si>
  <si>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</si>
  <si>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</si>
  <si>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</si>
  <si>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</si>
  <si>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</si>
  <si>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</si>
  <si>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</si>
  <si>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</si>
  <si>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</si>
  <si>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</si>
  <si>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</si>
  <si>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</si>
  <si>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</si>
  <si>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</si>
  <si>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</si>
  <si>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</si>
  <si>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</si>
  <si>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</si>
  <si>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</si>
  <si>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</si>
  <si>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</si>
  <si>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</si>
  <si>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</si>
  <si>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</si>
  <si>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</si>
  <si>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</si>
  <si>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</si>
  <si>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</si>
  <si>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</si>
  <si>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</si>
  <si>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</si>
  <si>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</si>
  <si>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</si>
  <si>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</si>
  <si>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</si>
  <si>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</si>
  <si>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</si>
  <si>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</si>
  <si>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</si>
  <si>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</si>
  <si>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</si>
  <si>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</si>
  <si>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</si>
  <si>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</si>
  <si>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</si>
  <si>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</si>
  <si>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</si>
  <si>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</si>
  <si>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</si>
  <si>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</si>
  <si>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</si>
  <si>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</si>
  <si>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</si>
  <si>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</si>
  <si>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</si>
  <si>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</si>
  <si>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</si>
  <si>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</si>
  <si>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</si>
  <si>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</si>
  <si>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</si>
  <si>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</si>
  <si>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</si>
  <si>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</si>
  <si>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</si>
  <si>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</si>
  <si>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</si>
  <si>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</si>
  <si>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</si>
  <si>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</si>
  <si>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</si>
  <si>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</si>
  <si>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</si>
  <si>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</si>
  <si>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</si>
  <si>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</si>
  <si>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</si>
  <si>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</si>
  <si>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</si>
  <si>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</si>
  <si>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</si>
  <si>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</si>
  <si>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</si>
  <si>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</si>
  <si>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</si>
  <si>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</si>
  <si>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</si>
  <si>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</si>
  <si>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</si>
  <si>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</si>
  <si>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</si>
  <si>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</si>
  <si>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</si>
  <si>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</si>
  <si>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</si>
  <si>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</si>
  <si>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</si>
  <si>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</si>
  <si>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</si>
  <si>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</si>
  <si>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</si>
  <si>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</si>
  <si>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</si>
  <si>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</si>
  <si>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</si>
  <si>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</si>
  <si>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</si>
  <si>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</si>
  <si>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BASE DE CALCUL</t>
  </si>
  <si>
    <t>MONTANTS VENTILES PAR ANNEE</t>
  </si>
  <si>
    <t>ANNEE 1</t>
  </si>
  <si>
    <t>ANNEE 2</t>
  </si>
  <si>
    <t>ANNEE 3</t>
  </si>
  <si>
    <t>ANNEE 4</t>
  </si>
  <si>
    <t>ANNEE 5</t>
  </si>
  <si>
    <t>Renseigner onglet "DETAIL RH"</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</si>
  <si>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</si>
  <si>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</si>
  <si>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</si>
  <si>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</si>
  <si>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</si>
  <si>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</si>
  <si>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</si>
  <si>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</si>
  <si>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</si>
  <si>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</si>
  <si>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</si>
  <si>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</si>
  <si>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</si>
  <si>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</si>
  <si>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</si>
  <si>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</si>
  <si>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</si>
  <si>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</si>
  <si>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</si>
  <si>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</si>
  <si>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</si>
  <si>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</si>
  <si>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</si>
  <si>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</si>
  <si>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</si>
  <si>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</si>
  <si>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</si>
  <si>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</si>
  <si>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</si>
  <si>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</si>
  <si>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</si>
  <si>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</si>
  <si>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</si>
  <si>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</si>
  <si>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</si>
  <si>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</si>
  <si>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</si>
  <si>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</si>
  <si>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</si>
  <si>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</si>
  <si>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</si>
  <si>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</si>
  <si>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</si>
  <si>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</si>
  <si>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</si>
  <si>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</si>
  <si>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</si>
  <si>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</si>
  <si>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</si>
  <si>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</si>
  <si>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</si>
  <si>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</si>
  <si>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</si>
  <si>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</si>
  <si>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</si>
  <si>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</si>
  <si>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</si>
  <si>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</si>
  <si>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</si>
  <si>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</si>
  <si>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</si>
  <si>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</si>
  <si>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</si>
  <si>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</si>
  <si>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</si>
  <si>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</si>
  <si>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</si>
  <si>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</si>
  <si>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</si>
  <si>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</si>
  <si>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</si>
  <si>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</si>
  <si>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</si>
  <si>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</si>
  <si>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</si>
  <si>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</si>
  <si>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</si>
  <si>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</si>
  <si>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</si>
  <si>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</si>
  <si>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</si>
  <si>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</si>
  <si>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</si>
  <si>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</si>
  <si>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</si>
  <si>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</si>
  <si>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</si>
  <si>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</si>
  <si>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</si>
  <si>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</si>
  <si>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</si>
  <si>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</si>
  <si>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</si>
  <si>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</si>
  <si>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</si>
  <si>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</si>
  <si>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</si>
  <si>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</si>
  <si>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</si>
  <si>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</si>
  <si>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</si>
  <si>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</si>
  <si>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</si>
  <si>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</si>
  <si>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</si>
  <si>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</si>
  <si>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</si>
  <si>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</si>
  <si>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</si>
  <si>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</si>
  <si>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</si>
  <si>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</si>
  <si>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</si>
  <si>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</si>
  <si>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</si>
  <si>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</si>
  <si>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</si>
  <si>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</si>
  <si>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</si>
  <si>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</si>
  <si>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</si>
  <si>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</si>
  <si>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</si>
  <si>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</si>
  <si>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</si>
  <si>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</si>
  <si>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</si>
  <si>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</si>
  <si>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</si>
  <si>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</si>
  <si>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</si>
  <si>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</si>
  <si>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</si>
  <si>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</si>
  <si>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</si>
  <si>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</si>
  <si>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</si>
  <si>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</si>
  <si>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</si>
  <si>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</si>
  <si>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</si>
  <si>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</si>
  <si>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</si>
  <si>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</si>
  <si>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</si>
  <si>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</si>
  <si>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</si>
  <si>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</si>
  <si>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</si>
  <si>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</si>
  <si>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</si>
  <si>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</si>
  <si>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</si>
  <si>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</si>
  <si>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</si>
  <si>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</si>
  <si>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</si>
  <si>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</si>
  <si>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</si>
  <si>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</si>
  <si>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</si>
  <si>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</si>
  <si>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</si>
  <si>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</si>
  <si>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</si>
  <si>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</si>
  <si>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</si>
  <si>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</si>
  <si>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</si>
  <si>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</si>
  <si>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</si>
  <si>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</si>
  <si>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</si>
  <si>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</si>
  <si>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</si>
  <si>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</si>
  <si>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</si>
  <si>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</si>
  <si>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</si>
  <si>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</si>
  <si>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</si>
  <si>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</si>
  <si>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</si>
  <si>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</si>
  <si>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</si>
  <si>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</si>
  <si>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</si>
  <si>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</si>
  <si>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</si>
  <si>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</si>
  <si>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</si>
  <si>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</si>
  <si>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</si>
  <si>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</si>
  <si>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</si>
  <si>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</si>
  <si>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</si>
  <si>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</si>
  <si>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</si>
  <si>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</si>
  <si>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</si>
  <si>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</si>
  <si>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</si>
  <si>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</si>
  <si>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</si>
  <si>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</si>
  <si>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</si>
  <si>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</si>
  <si>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</si>
  <si>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</si>
  <si>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</si>
  <si>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</si>
  <si>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</si>
  <si>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</si>
  <si>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</si>
  <si>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</si>
  <si>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</si>
  <si>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</si>
  <si>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</si>
  <si>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</si>
  <si>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</si>
  <si>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</si>
  <si>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</si>
  <si>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</si>
  <si>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En complétant ce plan de financement, vous optez pour le</t>
    </r>
    <r>
      <rPr>
        <b/>
        <u/>
        <sz val="12"/>
        <color theme="1"/>
        <rFont val="Calibri"/>
        <family val="2"/>
        <scheme val="minor"/>
      </rPr>
      <t xml:space="preserve"> taux forfaitaire à 40% </t>
    </r>
    <r>
      <rPr>
        <sz val="12"/>
        <color theme="1"/>
        <rFont val="Calibri"/>
        <family val="2"/>
        <scheme val="minor"/>
      </rPr>
      <t>des dépenses directes de personnel pour couvrir les dépenses indirectes</t>
    </r>
  </si>
  <si>
    <t>PRIVILEGIER 1 LIGNE PAR COFINANCEUR ET PAR ANNEE</t>
  </si>
  <si>
    <t>13/09/2024 08:45</t>
  </si>
  <si>
    <t>2024-T2</t>
  </si>
  <si>
    <t>Variation trimestrielle moyenne T2 2024 / T4 2013</t>
  </si>
  <si>
    <t>2024-T3</t>
  </si>
  <si>
    <t>DEPENSES D'EQUIPEMENTS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</si>
</sst>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0\ &quot;(SD)&quot;"/>
    <numFmt numFmtId="170" formatCode="000.0\ &quot;(A)&quot;"/>
    <numFmt numFmtId="171" formatCode="00.0\ &quot;(A)&quot;"/>
    <numFmt numFmtId="172" formatCode="0.0"/>
  </numFmts>
  <fonts count="48"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u/>
      <sz val="11"/>
      <color rgb="FFFF0000"/>
      <name val="Calibri"/>
      <family val="2"/>
      <scheme val="minor"/>
    </font>
    <font>
      <sz val="9"/>
      <name val="Open Sans"/>
    </font>
    <font>
      <b/>
      <sz val="9"/>
      <name val="Open Sans"/>
    </font>
  </fonts>
  <fills count="1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62">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72" fontId="0" fillId="0" borderId="0" xfId="0" applyNumberFormat="1" applyAlignment="1">
      <alignment wrapText="1"/>
    </xf>
    <xf numFmtId="9" fontId="0" fillId="0" borderId="0" xfId="0" applyNumberFormat="1" applyAlignment="1">
      <alignment wrapText="1"/>
    </xf>
    <xf numFmtId="172"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46" fillId="0" borderId="0" xfId="4" applyFont="1"/>
    <xf numFmtId="0" fontId="47" fillId="0" borderId="0" xfId="4" applyFont="1" applyAlignment="1">
      <alignment horizontal="center" vertical="center"/>
    </xf>
    <xf numFmtId="49" fontId="46" fillId="0" borderId="0" xfId="4" applyNumberFormat="1" applyFont="1" applyAlignment="1">
      <alignment horizontal="center" vertical="center" wrapText="1"/>
    </xf>
    <xf numFmtId="169" fontId="46" fillId="0" borderId="0" xfId="4" applyNumberFormat="1" applyFont="1"/>
    <xf numFmtId="170" fontId="46" fillId="0" borderId="0" xfId="4" applyNumberFormat="1" applyFont="1"/>
    <xf numFmtId="171" fontId="46" fillId="0" borderId="0" xfId="4" applyNumberFormat="1" applyFont="1"/>
    <xf numFmtId="168" fontId="14" fillId="10" borderId="10" xfId="0" applyNumberFormat="1"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45" fillId="2" borderId="0" xfId="0" applyFont="1" applyFill="1" applyAlignment="1">
      <alignment horizontal="center" vertical="center"/>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742188</xdr:colOff>
      <xdr:row>4</xdr:row>
      <xdr:rowOff>173480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46</xdr:row>
      <xdr:rowOff>32657</xdr:rowOff>
    </xdr:from>
    <xdr:to>
      <xdr:col>2</xdr:col>
      <xdr:colOff>2469152</xdr:colOff>
      <xdr:row>50</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555498</xdr:colOff>
      <xdr:row>4</xdr:row>
      <xdr:rowOff>172845</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2118360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586740</xdr:colOff>
      <xdr:row>2</xdr:row>
      <xdr:rowOff>7620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r-paca.fr\dfsregion\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sheetData sheetId="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topLeftCell="A15" workbookViewId="0">
      <selection activeCell="D32" sqref="D32:K32"/>
    </sheetView>
  </sheetViews>
  <sheetFormatPr baseColWidth="10" defaultRowHeight="14.5" x14ac:dyDescent="0.35"/>
  <cols>
    <col min="1" max="1" width="5.81640625" customWidth="1"/>
  </cols>
  <sheetData>
    <row r="1" spans="2:11" x14ac:dyDescent="0.35">
      <c r="J1" s="122"/>
    </row>
    <row r="2" spans="2:11" ht="15" thickBot="1" x14ac:dyDescent="0.4"/>
    <row r="3" spans="2:11" x14ac:dyDescent="0.35">
      <c r="G3" s="208" t="s">
        <v>119</v>
      </c>
      <c r="H3" s="209"/>
      <c r="I3" s="209"/>
      <c r="J3" s="209"/>
      <c r="K3" s="210"/>
    </row>
    <row r="4" spans="2:11" x14ac:dyDescent="0.35">
      <c r="G4" s="211"/>
      <c r="H4" s="212"/>
      <c r="I4" s="212"/>
      <c r="J4" s="212"/>
      <c r="K4" s="213"/>
    </row>
    <row r="5" spans="2:11" ht="15" thickBot="1" x14ac:dyDescent="0.4">
      <c r="G5" s="214"/>
      <c r="H5" s="215"/>
      <c r="I5" s="215"/>
      <c r="J5" s="215"/>
      <c r="K5" s="216"/>
    </row>
    <row r="7" spans="2:11" x14ac:dyDescent="0.35">
      <c r="B7" s="225" t="s">
        <v>85</v>
      </c>
      <c r="C7" s="225"/>
      <c r="D7" s="225"/>
      <c r="E7" s="225"/>
      <c r="F7" s="225"/>
      <c r="G7" s="225"/>
      <c r="H7" s="225"/>
      <c r="I7" s="225"/>
      <c r="J7" s="225"/>
      <c r="K7" s="225"/>
    </row>
    <row r="9" spans="2:11" x14ac:dyDescent="0.35">
      <c r="B9" s="226" t="s">
        <v>86</v>
      </c>
      <c r="C9" s="226"/>
      <c r="D9" s="226"/>
      <c r="E9" s="226"/>
      <c r="F9" s="226"/>
      <c r="G9" s="226"/>
      <c r="H9" s="226"/>
      <c r="I9" s="226"/>
      <c r="J9" s="226"/>
      <c r="K9" s="226"/>
    </row>
    <row r="10" spans="2:11" x14ac:dyDescent="0.35">
      <c r="B10" s="226" t="s">
        <v>87</v>
      </c>
      <c r="C10" s="226"/>
      <c r="D10" s="226"/>
      <c r="E10" s="226"/>
      <c r="F10" s="226"/>
      <c r="G10" s="226"/>
      <c r="H10" s="226"/>
      <c r="I10" s="226"/>
      <c r="J10" s="226"/>
      <c r="K10" s="226"/>
    </row>
    <row r="12" spans="2:11" x14ac:dyDescent="0.35">
      <c r="B12" s="21" t="s">
        <v>92</v>
      </c>
      <c r="D12" s="227" t="s">
        <v>93</v>
      </c>
      <c r="E12" s="227"/>
      <c r="F12" s="227"/>
      <c r="G12" s="227"/>
      <c r="H12" s="227"/>
      <c r="I12" s="227"/>
      <c r="J12" s="227"/>
      <c r="K12" s="227"/>
    </row>
    <row r="13" spans="2:11" x14ac:dyDescent="0.35">
      <c r="D13" s="228" t="s">
        <v>95</v>
      </c>
      <c r="E13" s="228"/>
      <c r="F13" s="228"/>
      <c r="G13" s="228"/>
      <c r="H13" s="228"/>
      <c r="I13" s="228"/>
      <c r="J13" s="228"/>
      <c r="K13" s="228"/>
    </row>
    <row r="14" spans="2:11" x14ac:dyDescent="0.35">
      <c r="B14" s="21" t="s">
        <v>94</v>
      </c>
      <c r="D14" s="218" t="s">
        <v>99</v>
      </c>
      <c r="E14" s="218"/>
      <c r="F14" s="218"/>
      <c r="G14" s="218"/>
      <c r="H14" s="218"/>
      <c r="I14" s="218"/>
      <c r="J14" s="218"/>
      <c r="K14" s="218"/>
    </row>
    <row r="15" spans="2:11" x14ac:dyDescent="0.35">
      <c r="D15" s="218"/>
      <c r="E15" s="218"/>
      <c r="F15" s="218"/>
      <c r="G15" s="218"/>
      <c r="H15" s="218"/>
      <c r="I15" s="218"/>
      <c r="J15" s="218"/>
      <c r="K15" s="218"/>
    </row>
    <row r="16" spans="2:11" x14ac:dyDescent="0.35">
      <c r="D16" s="218" t="s">
        <v>100</v>
      </c>
      <c r="E16" s="218"/>
      <c r="F16" s="218"/>
      <c r="G16" s="218"/>
      <c r="H16" s="218"/>
      <c r="I16" s="218"/>
      <c r="J16" s="218"/>
      <c r="K16" s="218"/>
    </row>
    <row r="17" spans="2:11" x14ac:dyDescent="0.35">
      <c r="D17" s="218"/>
      <c r="E17" s="218"/>
      <c r="F17" s="218"/>
      <c r="G17" s="218"/>
      <c r="H17" s="218"/>
      <c r="I17" s="218"/>
      <c r="J17" s="218"/>
      <c r="K17" s="218"/>
    </row>
    <row r="18" spans="2:11" ht="17.5" customHeight="1" x14ac:dyDescent="0.35">
      <c r="D18" s="218" t="s">
        <v>101</v>
      </c>
      <c r="E18" s="218"/>
      <c r="F18" s="218"/>
      <c r="G18" s="218"/>
      <c r="H18" s="218"/>
      <c r="I18" s="218"/>
      <c r="J18" s="218"/>
      <c r="K18" s="218"/>
    </row>
    <row r="19" spans="2:11" x14ac:dyDescent="0.35">
      <c r="D19" s="218"/>
      <c r="E19" s="218"/>
      <c r="F19" s="218"/>
      <c r="G19" s="218"/>
      <c r="H19" s="218"/>
      <c r="I19" s="218"/>
      <c r="J19" s="218"/>
      <c r="K19" s="218"/>
    </row>
    <row r="20" spans="2:11" x14ac:dyDescent="0.35">
      <c r="B20" s="21" t="s">
        <v>96</v>
      </c>
      <c r="D20" s="10" t="s">
        <v>97</v>
      </c>
      <c r="E20" s="10"/>
      <c r="F20" s="10"/>
      <c r="G20" s="10"/>
      <c r="H20" s="10"/>
      <c r="I20" s="10"/>
      <c r="J20" s="10"/>
      <c r="K20" s="10"/>
    </row>
    <row r="21" spans="2:11" x14ac:dyDescent="0.35">
      <c r="D21" s="10" t="s">
        <v>98</v>
      </c>
      <c r="E21" s="10"/>
      <c r="F21" s="10"/>
      <c r="G21" s="10"/>
      <c r="H21" s="10"/>
      <c r="I21" s="10"/>
      <c r="J21" s="10"/>
      <c r="K21" s="10"/>
    </row>
    <row r="22" spans="2:11" x14ac:dyDescent="0.35">
      <c r="D22" s="218" t="s">
        <v>102</v>
      </c>
      <c r="E22" s="218"/>
      <c r="F22" s="218"/>
      <c r="G22" s="218"/>
      <c r="H22" s="218"/>
      <c r="I22" s="218"/>
      <c r="J22" s="218"/>
      <c r="K22" s="218"/>
    </row>
    <row r="23" spans="2:11" x14ac:dyDescent="0.35">
      <c r="D23" s="218"/>
      <c r="E23" s="218"/>
      <c r="F23" s="218"/>
      <c r="G23" s="218"/>
      <c r="H23" s="218"/>
      <c r="I23" s="218"/>
      <c r="J23" s="218"/>
      <c r="K23" s="218"/>
    </row>
    <row r="24" spans="2:11" x14ac:dyDescent="0.35">
      <c r="B24" s="21" t="s">
        <v>103</v>
      </c>
      <c r="D24" s="218" t="s">
        <v>120</v>
      </c>
      <c r="E24" s="218"/>
      <c r="F24" s="218"/>
      <c r="G24" s="218"/>
      <c r="H24" s="218"/>
      <c r="I24" s="218"/>
      <c r="J24" s="218"/>
      <c r="K24" s="218"/>
    </row>
    <row r="25" spans="2:11" ht="21" customHeight="1" x14ac:dyDescent="0.35">
      <c r="D25" s="218"/>
      <c r="E25" s="218"/>
      <c r="F25" s="218"/>
      <c r="G25" s="218"/>
      <c r="H25" s="218"/>
      <c r="I25" s="218"/>
      <c r="J25" s="218"/>
      <c r="K25" s="218"/>
    </row>
    <row r="26" spans="2:11" ht="30.65" customHeight="1" x14ac:dyDescent="0.35">
      <c r="D26" s="229" t="s">
        <v>121</v>
      </c>
      <c r="E26" s="230"/>
      <c r="F26" s="230"/>
      <c r="G26" s="230"/>
      <c r="H26" s="230"/>
      <c r="I26" s="230"/>
      <c r="J26" s="230"/>
      <c r="K26" s="231"/>
    </row>
    <row r="27" spans="2:11" x14ac:dyDescent="0.35">
      <c r="D27" s="232"/>
      <c r="E27" s="233"/>
      <c r="F27" s="233"/>
      <c r="G27" s="233"/>
      <c r="H27" s="233"/>
      <c r="I27" s="233"/>
      <c r="J27" s="233"/>
      <c r="K27" s="234"/>
    </row>
    <row r="28" spans="2:11" ht="37.4" customHeight="1" x14ac:dyDescent="0.35">
      <c r="D28" s="232"/>
      <c r="E28" s="233"/>
      <c r="F28" s="233"/>
      <c r="G28" s="233"/>
      <c r="H28" s="233"/>
      <c r="I28" s="233"/>
      <c r="J28" s="233"/>
      <c r="K28" s="234"/>
    </row>
    <row r="29" spans="2:11" x14ac:dyDescent="0.35">
      <c r="D29" s="232"/>
      <c r="E29" s="233"/>
      <c r="F29" s="233"/>
      <c r="G29" s="233"/>
      <c r="H29" s="233"/>
      <c r="I29" s="233"/>
      <c r="J29" s="233"/>
      <c r="K29" s="234"/>
    </row>
    <row r="30" spans="2:11" ht="34.4" customHeight="1" x14ac:dyDescent="0.35">
      <c r="D30" s="235"/>
      <c r="E30" s="236"/>
      <c r="F30" s="236"/>
      <c r="G30" s="236"/>
      <c r="H30" s="236"/>
      <c r="I30" s="236"/>
      <c r="J30" s="236"/>
      <c r="K30" s="237"/>
    </row>
    <row r="31" spans="2:11" ht="27.65" customHeight="1" x14ac:dyDescent="0.35">
      <c r="B31" s="217" t="s">
        <v>104</v>
      </c>
      <c r="C31" s="217"/>
      <c r="D31" s="218" t="s">
        <v>105</v>
      </c>
      <c r="E31" s="218"/>
      <c r="F31" s="218"/>
      <c r="G31" s="218"/>
      <c r="H31" s="218"/>
      <c r="I31" s="218"/>
      <c r="J31" s="218"/>
      <c r="K31" s="218"/>
    </row>
    <row r="32" spans="2:11" x14ac:dyDescent="0.35">
      <c r="D32" s="218"/>
      <c r="E32" s="218"/>
      <c r="F32" s="218"/>
      <c r="G32" s="218"/>
      <c r="H32" s="218"/>
      <c r="I32" s="218"/>
      <c r="J32" s="218"/>
      <c r="K32" s="218"/>
    </row>
    <row r="33" spans="2:11" ht="15" thickBot="1" x14ac:dyDescent="0.4"/>
    <row r="34" spans="2:11" x14ac:dyDescent="0.35">
      <c r="B34" s="219" t="s">
        <v>91</v>
      </c>
      <c r="C34" s="220"/>
      <c r="D34" s="220"/>
      <c r="E34" s="220"/>
      <c r="F34" s="220"/>
      <c r="G34" s="220"/>
      <c r="H34" s="220"/>
      <c r="I34" s="220"/>
      <c r="J34" s="220"/>
      <c r="K34" s="221"/>
    </row>
    <row r="35" spans="2:11" x14ac:dyDescent="0.35">
      <c r="B35" s="222"/>
      <c r="C35" s="223"/>
      <c r="D35" s="223"/>
      <c r="E35" s="223"/>
      <c r="F35" s="223"/>
      <c r="G35" s="223"/>
      <c r="H35" s="223"/>
      <c r="I35" s="223"/>
      <c r="J35" s="223"/>
      <c r="K35" s="224"/>
    </row>
    <row r="36" spans="2:11" x14ac:dyDescent="0.35">
      <c r="B36" s="104" t="s">
        <v>88</v>
      </c>
      <c r="C36" s="105"/>
      <c r="D36" s="44" t="s">
        <v>89</v>
      </c>
      <c r="E36" s="44"/>
      <c r="F36" s="44"/>
      <c r="G36" s="44"/>
      <c r="H36" s="44"/>
      <c r="I36" s="44"/>
      <c r="J36" s="44"/>
      <c r="K36" s="106"/>
    </row>
    <row r="37" spans="2:11" x14ac:dyDescent="0.35">
      <c r="B37" s="104" t="s">
        <v>88</v>
      </c>
      <c r="C37" s="107"/>
      <c r="D37" s="44" t="s">
        <v>106</v>
      </c>
      <c r="E37" s="44"/>
      <c r="F37" s="44"/>
      <c r="G37" s="44"/>
      <c r="H37" s="44"/>
      <c r="I37" s="44"/>
      <c r="J37" s="44"/>
      <c r="K37" s="106"/>
    </row>
    <row r="38" spans="2:11" x14ac:dyDescent="0.35">
      <c r="B38" s="104" t="s">
        <v>88</v>
      </c>
      <c r="C38" s="108"/>
      <c r="D38" s="44" t="s">
        <v>90</v>
      </c>
      <c r="E38" s="44"/>
      <c r="F38" s="44"/>
      <c r="G38" s="44"/>
      <c r="H38" s="44"/>
      <c r="I38" s="44"/>
      <c r="J38" s="44"/>
      <c r="K38" s="106"/>
    </row>
    <row r="39" spans="2:11" ht="15" thickBot="1" x14ac:dyDescent="0.4">
      <c r="B39" s="123"/>
      <c r="C39" s="124"/>
      <c r="D39" s="124"/>
      <c r="E39" s="124"/>
      <c r="F39" s="124"/>
      <c r="G39" s="124"/>
      <c r="H39" s="124"/>
      <c r="I39" s="124"/>
      <c r="J39" s="124"/>
      <c r="K39" s="125"/>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796875" defaultRowHeight="14.5" x14ac:dyDescent="0.35"/>
  <cols>
    <col min="1" max="1" width="8.54296875" style="150" bestFit="1" customWidth="1"/>
    <col min="2" max="2" width="16" style="150" bestFit="1" customWidth="1"/>
    <col min="3" max="3" width="27.7265625" style="150" bestFit="1" customWidth="1"/>
    <col min="4" max="4" width="48.54296875" style="150" bestFit="1" customWidth="1"/>
    <col min="5" max="5" width="8.26953125" style="150" bestFit="1" customWidth="1"/>
    <col min="6" max="6" width="24.54296875" style="150" bestFit="1" customWidth="1"/>
    <col min="7" max="7" width="15" style="150" bestFit="1" customWidth="1"/>
    <col min="8" max="8" width="12.26953125" style="150" bestFit="1" customWidth="1"/>
    <col min="9" max="9" width="21" style="150" bestFit="1" customWidth="1"/>
    <col min="10" max="10" width="15.1796875" style="150" bestFit="1" customWidth="1"/>
    <col min="11" max="11" width="8" style="150" bestFit="1" customWidth="1"/>
    <col min="12" max="12" width="6.1796875" style="150" bestFit="1" customWidth="1"/>
    <col min="13" max="13" width="9.54296875" style="150" bestFit="1" customWidth="1"/>
    <col min="14" max="14" width="10.54296875" style="150" bestFit="1" customWidth="1"/>
    <col min="15" max="16384" width="9.1796875" style="150"/>
  </cols>
  <sheetData>
    <row r="1" spans="1:14" x14ac:dyDescent="0.35">
      <c r="A1" s="149" t="s">
        <v>154</v>
      </c>
      <c r="B1" s="149" t="s">
        <v>156</v>
      </c>
      <c r="C1" s="149" t="s">
        <v>283</v>
      </c>
      <c r="D1" s="149" t="s">
        <v>284</v>
      </c>
      <c r="E1" s="149" t="s">
        <v>285</v>
      </c>
      <c r="F1" s="149" t="s">
        <v>286</v>
      </c>
      <c r="G1" s="149" t="s">
        <v>287</v>
      </c>
      <c r="H1" s="149" t="s">
        <v>288</v>
      </c>
      <c r="I1" s="149" t="s">
        <v>289</v>
      </c>
      <c r="J1" s="149" t="s">
        <v>290</v>
      </c>
      <c r="K1" s="149" t="s">
        <v>291</v>
      </c>
      <c r="L1" s="149" t="s">
        <v>292</v>
      </c>
      <c r="M1" s="149" t="s">
        <v>293</v>
      </c>
      <c r="N1" s="149" t="s">
        <v>294</v>
      </c>
    </row>
    <row r="2" spans="1:14" x14ac:dyDescent="0.35">
      <c r="A2" s="151" t="s">
        <v>155</v>
      </c>
      <c r="B2" s="151" t="s">
        <v>157</v>
      </c>
      <c r="C2" s="151" t="s">
        <v>295</v>
      </c>
      <c r="D2" s="151" t="s">
        <v>296</v>
      </c>
      <c r="E2" s="151" t="s">
        <v>297</v>
      </c>
      <c r="F2" s="151" t="s">
        <v>298</v>
      </c>
      <c r="G2" s="151" t="s">
        <v>299</v>
      </c>
      <c r="H2" s="151" t="s">
        <v>300</v>
      </c>
      <c r="I2" s="151" t="s">
        <v>301</v>
      </c>
      <c r="J2" s="151" t="s">
        <v>302</v>
      </c>
      <c r="K2" s="151" t="s">
        <v>303</v>
      </c>
      <c r="L2" s="151" t="s">
        <v>304</v>
      </c>
      <c r="M2" s="151" t="s">
        <v>305</v>
      </c>
      <c r="N2" s="151" t="s">
        <v>306</v>
      </c>
    </row>
    <row r="5" spans="1:14" x14ac:dyDescent="0.35">
      <c r="A5" s="149" t="s">
        <v>307</v>
      </c>
    </row>
    <row r="6" spans="1:14" x14ac:dyDescent="0.35">
      <c r="A6" s="151" t="s">
        <v>159</v>
      </c>
    </row>
    <row r="7" spans="1:14" x14ac:dyDescent="0.35">
      <c r="A7" s="151" t="s">
        <v>308</v>
      </c>
      <c r="B7" s="151" t="s">
        <v>309</v>
      </c>
    </row>
    <row r="8" spans="1:14" x14ac:dyDescent="0.35">
      <c r="A8" s="151" t="s">
        <v>310</v>
      </c>
      <c r="B8" s="151" t="s">
        <v>311</v>
      </c>
    </row>
    <row r="9" spans="1:14" x14ac:dyDescent="0.35">
      <c r="A9" s="151" t="s">
        <v>312</v>
      </c>
      <c r="B9" s="151" t="s">
        <v>313</v>
      </c>
    </row>
    <row r="10" spans="1:14" x14ac:dyDescent="0.35">
      <c r="A10" s="151" t="s">
        <v>314</v>
      </c>
      <c r="B10" s="151" t="s">
        <v>315</v>
      </c>
    </row>
    <row r="11" spans="1:14" x14ac:dyDescent="0.35">
      <c r="A11" s="151" t="s">
        <v>316</v>
      </c>
      <c r="B11" s="151" t="s">
        <v>317</v>
      </c>
    </row>
    <row r="12" spans="1:14" x14ac:dyDescent="0.35">
      <c r="A12" s="151" t="s">
        <v>318</v>
      </c>
      <c r="B12" s="151" t="s">
        <v>319</v>
      </c>
    </row>
    <row r="13" spans="1:14" x14ac:dyDescent="0.35">
      <c r="A13" s="151" t="s">
        <v>320</v>
      </c>
      <c r="B13" s="151" t="s">
        <v>321</v>
      </c>
    </row>
    <row r="14" spans="1:14" x14ac:dyDescent="0.35">
      <c r="A14" s="151" t="s">
        <v>322</v>
      </c>
      <c r="B14" s="151" t="s">
        <v>323</v>
      </c>
    </row>
    <row r="15" spans="1:14" x14ac:dyDescent="0.35">
      <c r="A15" s="151" t="s">
        <v>324</v>
      </c>
      <c r="B15" s="151" t="s">
        <v>325</v>
      </c>
    </row>
    <row r="16" spans="1:14" x14ac:dyDescent="0.35">
      <c r="A16" s="151" t="s">
        <v>326</v>
      </c>
      <c r="B16" s="151" t="s">
        <v>327</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E3231" sqref="E3231"/>
    </sheetView>
  </sheetViews>
  <sheetFormatPr baseColWidth="10" defaultRowHeight="14.5" x14ac:dyDescent="0.35"/>
  <cols>
    <col min="2" max="2" width="56.54296875" customWidth="1"/>
    <col min="3" max="3" width="46.54296875" customWidth="1"/>
    <col min="4" max="4" width="38.26953125" style="188" customWidth="1"/>
  </cols>
  <sheetData>
    <row r="1" spans="2:4" s="7" customFormat="1" x14ac:dyDescent="0.35">
      <c r="B1" s="7" t="s">
        <v>359</v>
      </c>
      <c r="C1" s="7" t="s">
        <v>362</v>
      </c>
      <c r="D1" s="187" t="s">
        <v>361</v>
      </c>
    </row>
    <row r="2" spans="2:4" x14ac:dyDescent="0.35">
      <c r="B2" t="s">
        <v>360</v>
      </c>
      <c r="C2" s="172">
        <v>0</v>
      </c>
      <c r="D2" s="171">
        <v>0</v>
      </c>
    </row>
    <row r="3" spans="2:4" x14ac:dyDescent="0.35">
      <c r="C3" s="143">
        <v>0.01</v>
      </c>
      <c r="D3" s="173">
        <f>1.001</f>
        <v>1.0009999999999999</v>
      </c>
    </row>
    <row r="4" spans="2:4" x14ac:dyDescent="0.35">
      <c r="C4" s="143">
        <v>0.02</v>
      </c>
      <c r="D4" s="173">
        <v>1.5</v>
      </c>
    </row>
    <row r="5" spans="2:4" x14ac:dyDescent="0.35">
      <c r="C5" s="143">
        <v>0.03</v>
      </c>
      <c r="D5" s="173">
        <v>2</v>
      </c>
    </row>
    <row r="6" spans="2:4" x14ac:dyDescent="0.35">
      <c r="C6" s="143">
        <v>0.04</v>
      </c>
      <c r="D6" s="173">
        <v>2.5</v>
      </c>
    </row>
    <row r="7" spans="2:4" x14ac:dyDescent="0.35">
      <c r="C7" s="143">
        <v>0.05</v>
      </c>
      <c r="D7" s="173">
        <v>3</v>
      </c>
    </row>
    <row r="8" spans="2:4" x14ac:dyDescent="0.35">
      <c r="C8" s="143">
        <v>0.06</v>
      </c>
      <c r="D8" s="173">
        <v>3.5</v>
      </c>
    </row>
    <row r="9" spans="2:4" x14ac:dyDescent="0.35">
      <c r="C9" s="143">
        <v>7.0000000000000007E-2</v>
      </c>
      <c r="D9" s="173">
        <v>4</v>
      </c>
    </row>
    <row r="10" spans="2:4" x14ac:dyDescent="0.35">
      <c r="C10" s="143">
        <v>0.08</v>
      </c>
      <c r="D10" s="173">
        <v>4.5</v>
      </c>
    </row>
    <row r="11" spans="2:4" x14ac:dyDescent="0.35">
      <c r="C11" s="143">
        <v>0.09</v>
      </c>
      <c r="D11" s="173">
        <v>5</v>
      </c>
    </row>
    <row r="12" spans="2:4" x14ac:dyDescent="0.35">
      <c r="C12" s="143">
        <v>0.1</v>
      </c>
      <c r="D12" s="173">
        <v>5.5</v>
      </c>
    </row>
    <row r="13" spans="2:4" x14ac:dyDescent="0.35">
      <c r="C13" s="143">
        <v>0.11</v>
      </c>
      <c r="D13" s="173">
        <v>6</v>
      </c>
    </row>
    <row r="14" spans="2:4" x14ac:dyDescent="0.35">
      <c r="C14" s="143">
        <v>0.12</v>
      </c>
      <c r="D14" s="173">
        <v>6.5</v>
      </c>
    </row>
    <row r="15" spans="2:4" x14ac:dyDescent="0.35">
      <c r="C15" s="143">
        <v>0.13</v>
      </c>
      <c r="D15" s="173">
        <v>7</v>
      </c>
    </row>
    <row r="16" spans="2:4" x14ac:dyDescent="0.35">
      <c r="C16" s="143">
        <v>0.14000000000000001</v>
      </c>
      <c r="D16" s="173">
        <v>7.5</v>
      </c>
    </row>
    <row r="17" spans="3:4" x14ac:dyDescent="0.35">
      <c r="C17" s="143">
        <v>0.15</v>
      </c>
      <c r="D17" s="173">
        <v>8</v>
      </c>
    </row>
    <row r="18" spans="3:4" x14ac:dyDescent="0.35">
      <c r="C18" s="143">
        <v>0.16</v>
      </c>
      <c r="D18" s="173">
        <v>8.5</v>
      </c>
    </row>
    <row r="19" spans="3:4" x14ac:dyDescent="0.35">
      <c r="C19" s="143">
        <v>0.17</v>
      </c>
      <c r="D19" s="173">
        <v>9</v>
      </c>
    </row>
    <row r="20" spans="3:4" x14ac:dyDescent="0.35">
      <c r="C20" s="143">
        <v>0.18</v>
      </c>
      <c r="D20" s="173">
        <v>9.5</v>
      </c>
    </row>
    <row r="21" spans="3:4" x14ac:dyDescent="0.35">
      <c r="C21" s="143">
        <v>0.19</v>
      </c>
      <c r="D21" s="173">
        <v>10</v>
      </c>
    </row>
    <row r="22" spans="3:4" x14ac:dyDescent="0.35">
      <c r="C22" s="143">
        <v>0.2</v>
      </c>
      <c r="D22" s="173">
        <v>10.5</v>
      </c>
    </row>
    <row r="23" spans="3:4" x14ac:dyDescent="0.35">
      <c r="C23" s="143">
        <v>0.21</v>
      </c>
      <c r="D23" s="173">
        <v>11</v>
      </c>
    </row>
    <row r="24" spans="3:4" x14ac:dyDescent="0.35">
      <c r="C24" s="143">
        <v>0.22</v>
      </c>
      <c r="D24" s="173">
        <v>11.5</v>
      </c>
    </row>
    <row r="25" spans="3:4" x14ac:dyDescent="0.35">
      <c r="C25" s="143">
        <v>0.23</v>
      </c>
      <c r="D25" s="173">
        <v>12</v>
      </c>
    </row>
    <row r="26" spans="3:4" x14ac:dyDescent="0.35">
      <c r="C26" s="143">
        <v>0.24</v>
      </c>
      <c r="D26" s="173">
        <v>12.5</v>
      </c>
    </row>
    <row r="27" spans="3:4" x14ac:dyDescent="0.35">
      <c r="C27" s="143">
        <v>0.25</v>
      </c>
      <c r="D27" s="173">
        <v>13</v>
      </c>
    </row>
    <row r="28" spans="3:4" x14ac:dyDescent="0.35">
      <c r="C28" s="143">
        <v>0.26</v>
      </c>
      <c r="D28" s="173">
        <v>13.5</v>
      </c>
    </row>
    <row r="29" spans="3:4" x14ac:dyDescent="0.35">
      <c r="C29" s="143">
        <v>0.27</v>
      </c>
      <c r="D29" s="173">
        <v>14</v>
      </c>
    </row>
    <row r="30" spans="3:4" x14ac:dyDescent="0.35">
      <c r="C30" s="143">
        <v>0.28000000000000003</v>
      </c>
      <c r="D30" s="173">
        <v>14.5</v>
      </c>
    </row>
    <row r="31" spans="3:4" x14ac:dyDescent="0.35">
      <c r="C31" s="143">
        <v>0.28999999999999998</v>
      </c>
      <c r="D31" s="173">
        <v>15</v>
      </c>
    </row>
    <row r="32" spans="3:4" x14ac:dyDescent="0.35">
      <c r="C32" s="143">
        <v>0.3</v>
      </c>
      <c r="D32" s="173">
        <v>15.5</v>
      </c>
    </row>
    <row r="33" spans="3:4" x14ac:dyDescent="0.35">
      <c r="C33" s="143">
        <v>0.31</v>
      </c>
      <c r="D33" s="173">
        <v>16</v>
      </c>
    </row>
    <row r="34" spans="3:4" x14ac:dyDescent="0.35">
      <c r="C34" s="143">
        <v>0.32</v>
      </c>
      <c r="D34" s="173">
        <v>16.5</v>
      </c>
    </row>
    <row r="35" spans="3:4" x14ac:dyDescent="0.35">
      <c r="C35" s="143">
        <v>0.33</v>
      </c>
      <c r="D35" s="173">
        <v>17</v>
      </c>
    </row>
    <row r="36" spans="3:4" x14ac:dyDescent="0.35">
      <c r="C36" s="143">
        <v>0.34</v>
      </c>
      <c r="D36" s="173">
        <v>17.5</v>
      </c>
    </row>
    <row r="37" spans="3:4" x14ac:dyDescent="0.35">
      <c r="C37" s="143">
        <v>0.35</v>
      </c>
      <c r="D37" s="173">
        <v>18</v>
      </c>
    </row>
    <row r="38" spans="3:4" x14ac:dyDescent="0.35">
      <c r="C38" s="143">
        <v>0.36</v>
      </c>
      <c r="D38" s="173">
        <v>18.5</v>
      </c>
    </row>
    <row r="39" spans="3:4" x14ac:dyDescent="0.35">
      <c r="C39" s="143">
        <v>0.37</v>
      </c>
      <c r="D39" s="173">
        <v>19</v>
      </c>
    </row>
    <row r="40" spans="3:4" x14ac:dyDescent="0.35">
      <c r="C40" s="143">
        <v>0.38</v>
      </c>
      <c r="D40" s="173">
        <v>19.5</v>
      </c>
    </row>
    <row r="41" spans="3:4" x14ac:dyDescent="0.35">
      <c r="C41" s="143">
        <v>0.39</v>
      </c>
      <c r="D41" s="173">
        <v>20</v>
      </c>
    </row>
    <row r="42" spans="3:4" x14ac:dyDescent="0.35">
      <c r="C42" s="143">
        <v>0.4</v>
      </c>
      <c r="D42" s="173">
        <v>20.5</v>
      </c>
    </row>
    <row r="43" spans="3:4" x14ac:dyDescent="0.35">
      <c r="C43" s="143">
        <v>0.41</v>
      </c>
      <c r="D43" s="173">
        <v>21</v>
      </c>
    </row>
    <row r="44" spans="3:4" x14ac:dyDescent="0.35">
      <c r="C44" s="143">
        <v>0.42</v>
      </c>
      <c r="D44" s="173">
        <v>21.5</v>
      </c>
    </row>
    <row r="45" spans="3:4" x14ac:dyDescent="0.35">
      <c r="C45" s="143">
        <v>0.43</v>
      </c>
      <c r="D45" s="173">
        <v>22</v>
      </c>
    </row>
    <row r="46" spans="3:4" x14ac:dyDescent="0.35">
      <c r="C46" s="143">
        <v>0.44</v>
      </c>
      <c r="D46" s="173">
        <v>22.5</v>
      </c>
    </row>
    <row r="47" spans="3:4" x14ac:dyDescent="0.35">
      <c r="C47" s="143">
        <v>0.45</v>
      </c>
      <c r="D47" s="173">
        <v>23</v>
      </c>
    </row>
    <row r="48" spans="3:4" x14ac:dyDescent="0.35">
      <c r="C48" s="143">
        <v>0.46</v>
      </c>
      <c r="D48" s="173">
        <v>23.5</v>
      </c>
    </row>
    <row r="49" spans="3:4" x14ac:dyDescent="0.35">
      <c r="C49" s="143">
        <v>0.47</v>
      </c>
      <c r="D49" s="173">
        <v>24</v>
      </c>
    </row>
    <row r="50" spans="3:4" x14ac:dyDescent="0.35">
      <c r="C50" s="143">
        <v>0.48</v>
      </c>
      <c r="D50" s="173">
        <v>24.5</v>
      </c>
    </row>
    <row r="51" spans="3:4" x14ac:dyDescent="0.35">
      <c r="C51" s="143">
        <v>0.49</v>
      </c>
      <c r="D51" s="173">
        <v>25</v>
      </c>
    </row>
    <row r="52" spans="3:4" x14ac:dyDescent="0.35">
      <c r="C52" s="143">
        <v>0.5</v>
      </c>
      <c r="D52" s="173">
        <v>25.5</v>
      </c>
    </row>
    <row r="53" spans="3:4" x14ac:dyDescent="0.35">
      <c r="C53" s="143">
        <v>0.51</v>
      </c>
      <c r="D53" s="173">
        <v>26</v>
      </c>
    </row>
    <row r="54" spans="3:4" x14ac:dyDescent="0.35">
      <c r="C54" s="143">
        <v>0.52</v>
      </c>
      <c r="D54" s="173">
        <v>26.5</v>
      </c>
    </row>
    <row r="55" spans="3:4" x14ac:dyDescent="0.35">
      <c r="C55" s="143">
        <v>0.53</v>
      </c>
      <c r="D55" s="173">
        <v>27</v>
      </c>
    </row>
    <row r="56" spans="3:4" x14ac:dyDescent="0.35">
      <c r="C56" s="143">
        <v>0.54</v>
      </c>
      <c r="D56" s="173">
        <v>27.5</v>
      </c>
    </row>
    <row r="57" spans="3:4" x14ac:dyDescent="0.35">
      <c r="C57" s="143">
        <v>0.55000000000000004</v>
      </c>
      <c r="D57" s="173">
        <v>28</v>
      </c>
    </row>
    <row r="58" spans="3:4" x14ac:dyDescent="0.35">
      <c r="C58" s="143">
        <v>0.56000000000000005</v>
      </c>
      <c r="D58" s="173">
        <v>28.5</v>
      </c>
    </row>
    <row r="59" spans="3:4" x14ac:dyDescent="0.35">
      <c r="C59" s="143">
        <v>0.56999999999999995</v>
      </c>
      <c r="D59" s="173">
        <v>29</v>
      </c>
    </row>
    <row r="60" spans="3:4" x14ac:dyDescent="0.35">
      <c r="C60" s="143">
        <v>0.57999999999999996</v>
      </c>
      <c r="D60" s="173">
        <v>29.5</v>
      </c>
    </row>
    <row r="61" spans="3:4" x14ac:dyDescent="0.35">
      <c r="C61" s="143">
        <v>0.59</v>
      </c>
      <c r="D61" s="173">
        <v>30</v>
      </c>
    </row>
    <row r="62" spans="3:4" x14ac:dyDescent="0.35">
      <c r="C62" s="143">
        <v>0.6</v>
      </c>
      <c r="D62" s="173">
        <v>30.5</v>
      </c>
    </row>
    <row r="63" spans="3:4" x14ac:dyDescent="0.35">
      <c r="C63" s="143">
        <v>0.61</v>
      </c>
      <c r="D63" s="173">
        <v>31</v>
      </c>
    </row>
    <row r="64" spans="3:4" x14ac:dyDescent="0.35">
      <c r="C64" s="143">
        <v>0.62</v>
      </c>
      <c r="D64" s="173">
        <v>31.5</v>
      </c>
    </row>
    <row r="65" spans="3:4" x14ac:dyDescent="0.35">
      <c r="C65" s="143">
        <v>0.63</v>
      </c>
      <c r="D65" s="173">
        <v>32</v>
      </c>
    </row>
    <row r="66" spans="3:4" x14ac:dyDescent="0.35">
      <c r="C66" s="143">
        <v>0.64</v>
      </c>
      <c r="D66" s="173">
        <v>32.5</v>
      </c>
    </row>
    <row r="67" spans="3:4" x14ac:dyDescent="0.35">
      <c r="C67" s="143">
        <v>0.65</v>
      </c>
      <c r="D67" s="173">
        <v>33</v>
      </c>
    </row>
    <row r="68" spans="3:4" x14ac:dyDescent="0.35">
      <c r="C68" s="143">
        <v>0.66</v>
      </c>
      <c r="D68" s="173">
        <v>33.5</v>
      </c>
    </row>
    <row r="69" spans="3:4" x14ac:dyDescent="0.35">
      <c r="C69" s="143">
        <v>0.67</v>
      </c>
      <c r="D69" s="173">
        <v>34</v>
      </c>
    </row>
    <row r="70" spans="3:4" x14ac:dyDescent="0.35">
      <c r="C70" s="143">
        <v>0.68</v>
      </c>
      <c r="D70" s="173">
        <v>34.5</v>
      </c>
    </row>
    <row r="71" spans="3:4" x14ac:dyDescent="0.35">
      <c r="C71" s="143">
        <v>0.69</v>
      </c>
      <c r="D71" s="173">
        <v>35</v>
      </c>
    </row>
    <row r="72" spans="3:4" x14ac:dyDescent="0.35">
      <c r="C72" s="143">
        <v>0.7</v>
      </c>
      <c r="D72" s="173">
        <v>35.5</v>
      </c>
    </row>
    <row r="73" spans="3:4" x14ac:dyDescent="0.35">
      <c r="C73" s="143">
        <v>0.71</v>
      </c>
      <c r="D73" s="173">
        <v>36</v>
      </c>
    </row>
    <row r="74" spans="3:4" x14ac:dyDescent="0.35">
      <c r="C74" s="143">
        <v>0.72</v>
      </c>
      <c r="D74" s="173">
        <v>36.5</v>
      </c>
    </row>
    <row r="75" spans="3:4" x14ac:dyDescent="0.35">
      <c r="C75" s="143">
        <v>0.73</v>
      </c>
      <c r="D75" s="173">
        <v>37</v>
      </c>
    </row>
    <row r="76" spans="3:4" x14ac:dyDescent="0.35">
      <c r="C76" s="143">
        <v>0.74</v>
      </c>
      <c r="D76" s="173">
        <v>37.5</v>
      </c>
    </row>
    <row r="77" spans="3:4" x14ac:dyDescent="0.35">
      <c r="C77" s="143">
        <v>0.75</v>
      </c>
      <c r="D77" s="173">
        <v>38</v>
      </c>
    </row>
    <row r="78" spans="3:4" x14ac:dyDescent="0.35">
      <c r="C78" s="143">
        <v>0.76</v>
      </c>
      <c r="D78" s="173">
        <v>38.5</v>
      </c>
    </row>
    <row r="79" spans="3:4" x14ac:dyDescent="0.35">
      <c r="C79" s="143">
        <v>0.77</v>
      </c>
      <c r="D79" s="173">
        <v>39</v>
      </c>
    </row>
    <row r="80" spans="3:4" x14ac:dyDescent="0.35">
      <c r="C80" s="143">
        <v>0.78</v>
      </c>
      <c r="D80" s="173">
        <v>39.5</v>
      </c>
    </row>
    <row r="81" spans="3:4" x14ac:dyDescent="0.35">
      <c r="C81" s="143">
        <v>0.79</v>
      </c>
      <c r="D81" s="173">
        <v>40</v>
      </c>
    </row>
    <row r="82" spans="3:4" x14ac:dyDescent="0.35">
      <c r="C82" s="143">
        <v>0.8</v>
      </c>
      <c r="D82" s="173">
        <v>40.5</v>
      </c>
    </row>
    <row r="83" spans="3:4" x14ac:dyDescent="0.35">
      <c r="C83" s="143">
        <v>0.81</v>
      </c>
      <c r="D83" s="173">
        <v>41</v>
      </c>
    </row>
    <row r="84" spans="3:4" x14ac:dyDescent="0.35">
      <c r="C84" s="143">
        <v>0.82</v>
      </c>
      <c r="D84" s="173">
        <v>41.5</v>
      </c>
    </row>
    <row r="85" spans="3:4" x14ac:dyDescent="0.35">
      <c r="C85" s="143">
        <v>0.83</v>
      </c>
      <c r="D85" s="173">
        <v>42</v>
      </c>
    </row>
    <row r="86" spans="3:4" x14ac:dyDescent="0.35">
      <c r="C86" s="143">
        <v>0.84</v>
      </c>
      <c r="D86" s="173">
        <v>42.5</v>
      </c>
    </row>
    <row r="87" spans="3:4" x14ac:dyDescent="0.35">
      <c r="C87" s="143">
        <v>0.85</v>
      </c>
      <c r="D87" s="173">
        <v>43</v>
      </c>
    </row>
    <row r="88" spans="3:4" x14ac:dyDescent="0.35">
      <c r="C88" s="143">
        <v>0.86</v>
      </c>
      <c r="D88" s="173">
        <v>43.5</v>
      </c>
    </row>
    <row r="89" spans="3:4" x14ac:dyDescent="0.35">
      <c r="C89" s="143">
        <v>0.87</v>
      </c>
      <c r="D89" s="173">
        <v>44</v>
      </c>
    </row>
    <row r="90" spans="3:4" x14ac:dyDescent="0.35">
      <c r="C90" s="143">
        <v>0.88</v>
      </c>
      <c r="D90" s="173">
        <v>44.5</v>
      </c>
    </row>
    <row r="91" spans="3:4" x14ac:dyDescent="0.35">
      <c r="C91" s="143">
        <v>0.89</v>
      </c>
      <c r="D91" s="173">
        <v>45</v>
      </c>
    </row>
    <row r="92" spans="3:4" x14ac:dyDescent="0.35">
      <c r="C92" s="143">
        <v>0.9</v>
      </c>
      <c r="D92" s="173">
        <v>45.5</v>
      </c>
    </row>
    <row r="93" spans="3:4" x14ac:dyDescent="0.35">
      <c r="C93" s="143">
        <v>0.91</v>
      </c>
      <c r="D93" s="173">
        <v>46</v>
      </c>
    </row>
    <row r="94" spans="3:4" x14ac:dyDescent="0.35">
      <c r="C94" s="143">
        <v>0.92</v>
      </c>
      <c r="D94" s="173">
        <v>46.5</v>
      </c>
    </row>
    <row r="95" spans="3:4" x14ac:dyDescent="0.35">
      <c r="C95" s="143">
        <v>0.93</v>
      </c>
      <c r="D95" s="173">
        <v>47</v>
      </c>
    </row>
    <row r="96" spans="3:4" x14ac:dyDescent="0.35">
      <c r="C96" s="143">
        <v>0.94</v>
      </c>
      <c r="D96" s="173">
        <v>47.5</v>
      </c>
    </row>
    <row r="97" spans="3:4" x14ac:dyDescent="0.35">
      <c r="C97" s="143">
        <v>0.95</v>
      </c>
      <c r="D97" s="173">
        <v>48</v>
      </c>
    </row>
    <row r="98" spans="3:4" x14ac:dyDescent="0.35">
      <c r="C98" s="143">
        <v>0.96</v>
      </c>
      <c r="D98" s="173">
        <v>48.5</v>
      </c>
    </row>
    <row r="99" spans="3:4" x14ac:dyDescent="0.35">
      <c r="C99" s="143">
        <v>0.97</v>
      </c>
      <c r="D99" s="173">
        <v>49</v>
      </c>
    </row>
    <row r="100" spans="3:4" x14ac:dyDescent="0.35">
      <c r="C100" s="143">
        <v>0.98</v>
      </c>
      <c r="D100" s="173">
        <v>49.5</v>
      </c>
    </row>
    <row r="101" spans="3:4" x14ac:dyDescent="0.35">
      <c r="C101" s="143">
        <v>0.99</v>
      </c>
      <c r="D101" s="173">
        <v>50</v>
      </c>
    </row>
    <row r="102" spans="3:4" x14ac:dyDescent="0.35">
      <c r="C102" s="143">
        <v>1</v>
      </c>
      <c r="D102" s="173">
        <v>50.5</v>
      </c>
    </row>
    <row r="103" spans="3:4" x14ac:dyDescent="0.35">
      <c r="D103" s="173">
        <v>51</v>
      </c>
    </row>
    <row r="104" spans="3:4" x14ac:dyDescent="0.35">
      <c r="D104" s="173">
        <v>51.5</v>
      </c>
    </row>
    <row r="105" spans="3:4" x14ac:dyDescent="0.35">
      <c r="D105" s="173">
        <v>52</v>
      </c>
    </row>
    <row r="106" spans="3:4" x14ac:dyDescent="0.35">
      <c r="D106" s="173">
        <v>52.5</v>
      </c>
    </row>
    <row r="107" spans="3:4" x14ac:dyDescent="0.35">
      <c r="D107" s="173">
        <v>53</v>
      </c>
    </row>
    <row r="108" spans="3:4" x14ac:dyDescent="0.35">
      <c r="D108" s="173">
        <v>53.5</v>
      </c>
    </row>
    <row r="109" spans="3:4" x14ac:dyDescent="0.35">
      <c r="D109" s="173">
        <v>54</v>
      </c>
    </row>
    <row r="110" spans="3:4" x14ac:dyDescent="0.35">
      <c r="D110" s="173">
        <v>54.5</v>
      </c>
    </row>
    <row r="111" spans="3:4" x14ac:dyDescent="0.35">
      <c r="D111" s="173">
        <v>55</v>
      </c>
    </row>
    <row r="112" spans="3:4" x14ac:dyDescent="0.35">
      <c r="D112" s="173">
        <v>55.5</v>
      </c>
    </row>
    <row r="113" spans="4:4" x14ac:dyDescent="0.35">
      <c r="D113" s="173">
        <v>56</v>
      </c>
    </row>
    <row r="114" spans="4:4" x14ac:dyDescent="0.35">
      <c r="D114" s="173">
        <v>56.5</v>
      </c>
    </row>
    <row r="115" spans="4:4" x14ac:dyDescent="0.35">
      <c r="D115" s="173">
        <v>57</v>
      </c>
    </row>
    <row r="116" spans="4:4" x14ac:dyDescent="0.35">
      <c r="D116" s="173">
        <v>57.5</v>
      </c>
    </row>
    <row r="117" spans="4:4" x14ac:dyDescent="0.35">
      <c r="D117" s="173">
        <v>58</v>
      </c>
    </row>
    <row r="118" spans="4:4" x14ac:dyDescent="0.35">
      <c r="D118" s="173">
        <v>58.5</v>
      </c>
    </row>
    <row r="119" spans="4:4" x14ac:dyDescent="0.35">
      <c r="D119" s="173">
        <v>59</v>
      </c>
    </row>
    <row r="120" spans="4:4" x14ac:dyDescent="0.35">
      <c r="D120" s="173">
        <v>59.5</v>
      </c>
    </row>
    <row r="121" spans="4:4" x14ac:dyDescent="0.35">
      <c r="D121" s="173">
        <v>60</v>
      </c>
    </row>
    <row r="122" spans="4:4" x14ac:dyDescent="0.35">
      <c r="D122" s="173">
        <v>60.5</v>
      </c>
    </row>
    <row r="123" spans="4:4" x14ac:dyDescent="0.35">
      <c r="D123" s="173">
        <v>61</v>
      </c>
    </row>
    <row r="124" spans="4:4" x14ac:dyDescent="0.35">
      <c r="D124" s="173">
        <v>61.5</v>
      </c>
    </row>
    <row r="125" spans="4:4" x14ac:dyDescent="0.35">
      <c r="D125" s="173">
        <v>62</v>
      </c>
    </row>
    <row r="126" spans="4:4" x14ac:dyDescent="0.35">
      <c r="D126" s="173">
        <v>62.5</v>
      </c>
    </row>
    <row r="127" spans="4:4" x14ac:dyDescent="0.35">
      <c r="D127" s="173">
        <v>63</v>
      </c>
    </row>
    <row r="128" spans="4:4" x14ac:dyDescent="0.35">
      <c r="D128" s="173">
        <v>63.5</v>
      </c>
    </row>
    <row r="129" spans="4:4" x14ac:dyDescent="0.35">
      <c r="D129" s="173">
        <v>64</v>
      </c>
    </row>
    <row r="130" spans="4:4" x14ac:dyDescent="0.35">
      <c r="D130" s="173">
        <v>64.5</v>
      </c>
    </row>
    <row r="131" spans="4:4" x14ac:dyDescent="0.35">
      <c r="D131" s="173">
        <v>65</v>
      </c>
    </row>
    <row r="132" spans="4:4" x14ac:dyDescent="0.35">
      <c r="D132" s="173">
        <v>65.5</v>
      </c>
    </row>
    <row r="133" spans="4:4" x14ac:dyDescent="0.35">
      <c r="D133" s="173">
        <v>66</v>
      </c>
    </row>
    <row r="134" spans="4:4" x14ac:dyDescent="0.35">
      <c r="D134" s="173">
        <v>66.5</v>
      </c>
    </row>
    <row r="135" spans="4:4" x14ac:dyDescent="0.35">
      <c r="D135" s="173">
        <v>67</v>
      </c>
    </row>
    <row r="136" spans="4:4" x14ac:dyDescent="0.35">
      <c r="D136" s="173">
        <v>67.5</v>
      </c>
    </row>
    <row r="137" spans="4:4" x14ac:dyDescent="0.35">
      <c r="D137" s="173">
        <v>68</v>
      </c>
    </row>
    <row r="138" spans="4:4" x14ac:dyDescent="0.35">
      <c r="D138" s="173">
        <v>68.5</v>
      </c>
    </row>
    <row r="139" spans="4:4" x14ac:dyDescent="0.35">
      <c r="D139" s="173">
        <v>69</v>
      </c>
    </row>
    <row r="140" spans="4:4" x14ac:dyDescent="0.35">
      <c r="D140" s="173">
        <v>69.5</v>
      </c>
    </row>
    <row r="141" spans="4:4" x14ac:dyDescent="0.35">
      <c r="D141" s="173">
        <v>70</v>
      </c>
    </row>
    <row r="142" spans="4:4" x14ac:dyDescent="0.35">
      <c r="D142" s="173">
        <v>70.5</v>
      </c>
    </row>
    <row r="143" spans="4:4" x14ac:dyDescent="0.35">
      <c r="D143" s="173">
        <v>71</v>
      </c>
    </row>
    <row r="144" spans="4:4" x14ac:dyDescent="0.35">
      <c r="D144" s="173">
        <v>71.5</v>
      </c>
    </row>
    <row r="145" spans="4:4" x14ac:dyDescent="0.35">
      <c r="D145" s="173">
        <v>72</v>
      </c>
    </row>
    <row r="146" spans="4:4" x14ac:dyDescent="0.35">
      <c r="D146" s="173">
        <v>72.5</v>
      </c>
    </row>
    <row r="147" spans="4:4" x14ac:dyDescent="0.35">
      <c r="D147" s="173">
        <v>73</v>
      </c>
    </row>
    <row r="148" spans="4:4" x14ac:dyDescent="0.35">
      <c r="D148" s="173">
        <v>73.5</v>
      </c>
    </row>
    <row r="149" spans="4:4" x14ac:dyDescent="0.35">
      <c r="D149" s="173">
        <v>74</v>
      </c>
    </row>
    <row r="150" spans="4:4" x14ac:dyDescent="0.35">
      <c r="D150" s="173">
        <v>74.5</v>
      </c>
    </row>
    <row r="151" spans="4:4" x14ac:dyDescent="0.35">
      <c r="D151" s="173">
        <v>75</v>
      </c>
    </row>
    <row r="152" spans="4:4" x14ac:dyDescent="0.35">
      <c r="D152" s="173">
        <v>75.5</v>
      </c>
    </row>
    <row r="153" spans="4:4" x14ac:dyDescent="0.35">
      <c r="D153" s="173">
        <v>76</v>
      </c>
    </row>
    <row r="154" spans="4:4" x14ac:dyDescent="0.35">
      <c r="D154" s="173">
        <v>76.5</v>
      </c>
    </row>
    <row r="155" spans="4:4" x14ac:dyDescent="0.35">
      <c r="D155" s="173">
        <v>77</v>
      </c>
    </row>
    <row r="156" spans="4:4" x14ac:dyDescent="0.35">
      <c r="D156" s="173">
        <v>77.5</v>
      </c>
    </row>
    <row r="157" spans="4:4" x14ac:dyDescent="0.35">
      <c r="D157" s="173">
        <v>78</v>
      </c>
    </row>
    <row r="158" spans="4:4" x14ac:dyDescent="0.35">
      <c r="D158" s="173">
        <v>78.5</v>
      </c>
    </row>
    <row r="159" spans="4:4" x14ac:dyDescent="0.35">
      <c r="D159" s="173">
        <v>79</v>
      </c>
    </row>
    <row r="160" spans="4:4" x14ac:dyDescent="0.35">
      <c r="D160" s="173">
        <v>79.5</v>
      </c>
    </row>
    <row r="161" spans="4:4" x14ac:dyDescent="0.35">
      <c r="D161" s="173">
        <v>80</v>
      </c>
    </row>
    <row r="162" spans="4:4" x14ac:dyDescent="0.35">
      <c r="D162" s="173">
        <v>80.5</v>
      </c>
    </row>
    <row r="163" spans="4:4" x14ac:dyDescent="0.35">
      <c r="D163" s="173">
        <v>81</v>
      </c>
    </row>
    <row r="164" spans="4:4" x14ac:dyDescent="0.35">
      <c r="D164" s="173">
        <v>81.5</v>
      </c>
    </row>
    <row r="165" spans="4:4" x14ac:dyDescent="0.35">
      <c r="D165" s="173">
        <v>82</v>
      </c>
    </row>
    <row r="166" spans="4:4" x14ac:dyDescent="0.35">
      <c r="D166" s="173">
        <v>82.5</v>
      </c>
    </row>
    <row r="167" spans="4:4" x14ac:dyDescent="0.35">
      <c r="D167" s="173">
        <v>83</v>
      </c>
    </row>
    <row r="168" spans="4:4" x14ac:dyDescent="0.35">
      <c r="D168" s="173">
        <v>83.5</v>
      </c>
    </row>
    <row r="169" spans="4:4" x14ac:dyDescent="0.35">
      <c r="D169" s="173">
        <v>84</v>
      </c>
    </row>
    <row r="170" spans="4:4" x14ac:dyDescent="0.35">
      <c r="D170" s="173">
        <v>84.5</v>
      </c>
    </row>
    <row r="171" spans="4:4" x14ac:dyDescent="0.35">
      <c r="D171" s="173">
        <v>85</v>
      </c>
    </row>
    <row r="172" spans="4:4" x14ac:dyDescent="0.35">
      <c r="D172" s="173">
        <v>85.5</v>
      </c>
    </row>
    <row r="173" spans="4:4" x14ac:dyDescent="0.35">
      <c r="D173" s="173">
        <v>86</v>
      </c>
    </row>
    <row r="174" spans="4:4" x14ac:dyDescent="0.35">
      <c r="D174" s="173">
        <v>86.5</v>
      </c>
    </row>
    <row r="175" spans="4:4" x14ac:dyDescent="0.35">
      <c r="D175" s="173">
        <v>87</v>
      </c>
    </row>
    <row r="176" spans="4:4" x14ac:dyDescent="0.35">
      <c r="D176" s="173">
        <v>87.5</v>
      </c>
    </row>
    <row r="177" spans="4:4" x14ac:dyDescent="0.35">
      <c r="D177" s="173">
        <v>88</v>
      </c>
    </row>
    <row r="178" spans="4:4" x14ac:dyDescent="0.35">
      <c r="D178" s="173">
        <v>88.5</v>
      </c>
    </row>
    <row r="179" spans="4:4" x14ac:dyDescent="0.35">
      <c r="D179" s="173">
        <v>89</v>
      </c>
    </row>
    <row r="180" spans="4:4" x14ac:dyDescent="0.35">
      <c r="D180" s="173">
        <v>89.5</v>
      </c>
    </row>
    <row r="181" spans="4:4" x14ac:dyDescent="0.35">
      <c r="D181" s="173">
        <v>90</v>
      </c>
    </row>
    <row r="182" spans="4:4" x14ac:dyDescent="0.35">
      <c r="D182" s="173">
        <v>90.5</v>
      </c>
    </row>
    <row r="183" spans="4:4" x14ac:dyDescent="0.35">
      <c r="D183" s="173">
        <v>91</v>
      </c>
    </row>
    <row r="184" spans="4:4" x14ac:dyDescent="0.35">
      <c r="D184" s="173">
        <v>91.5</v>
      </c>
    </row>
    <row r="185" spans="4:4" x14ac:dyDescent="0.35">
      <c r="D185" s="173">
        <v>92</v>
      </c>
    </row>
    <row r="186" spans="4:4" x14ac:dyDescent="0.35">
      <c r="D186" s="173">
        <v>92.5</v>
      </c>
    </row>
    <row r="187" spans="4:4" x14ac:dyDescent="0.35">
      <c r="D187" s="173">
        <v>93</v>
      </c>
    </row>
    <row r="188" spans="4:4" x14ac:dyDescent="0.35">
      <c r="D188" s="173">
        <v>93.5</v>
      </c>
    </row>
    <row r="189" spans="4:4" x14ac:dyDescent="0.35">
      <c r="D189" s="173">
        <v>94</v>
      </c>
    </row>
    <row r="190" spans="4:4" x14ac:dyDescent="0.35">
      <c r="D190" s="173">
        <v>94.5</v>
      </c>
    </row>
    <row r="191" spans="4:4" x14ac:dyDescent="0.35">
      <c r="D191" s="173">
        <v>95</v>
      </c>
    </row>
    <row r="192" spans="4:4" x14ac:dyDescent="0.35">
      <c r="D192" s="173">
        <v>95.5</v>
      </c>
    </row>
    <row r="193" spans="4:4" x14ac:dyDescent="0.35">
      <c r="D193" s="173">
        <v>96</v>
      </c>
    </row>
    <row r="194" spans="4:4" x14ac:dyDescent="0.35">
      <c r="D194" s="173">
        <v>96.5</v>
      </c>
    </row>
    <row r="195" spans="4:4" x14ac:dyDescent="0.35">
      <c r="D195" s="173">
        <v>97</v>
      </c>
    </row>
    <row r="196" spans="4:4" x14ac:dyDescent="0.35">
      <c r="D196" s="173">
        <v>97.5</v>
      </c>
    </row>
    <row r="197" spans="4:4" x14ac:dyDescent="0.35">
      <c r="D197" s="173">
        <v>98</v>
      </c>
    </row>
    <row r="198" spans="4:4" x14ac:dyDescent="0.35">
      <c r="D198" s="173">
        <v>98.5</v>
      </c>
    </row>
    <row r="199" spans="4:4" x14ac:dyDescent="0.35">
      <c r="D199" s="173">
        <v>99</v>
      </c>
    </row>
    <row r="200" spans="4:4" x14ac:dyDescent="0.35">
      <c r="D200" s="173">
        <v>99.5</v>
      </c>
    </row>
    <row r="201" spans="4:4" x14ac:dyDescent="0.35">
      <c r="D201" s="173">
        <v>100</v>
      </c>
    </row>
    <row r="202" spans="4:4" x14ac:dyDescent="0.35">
      <c r="D202" s="173">
        <v>100.5</v>
      </c>
    </row>
    <row r="203" spans="4:4" x14ac:dyDescent="0.35">
      <c r="D203" s="173">
        <v>101</v>
      </c>
    </row>
    <row r="204" spans="4:4" x14ac:dyDescent="0.35">
      <c r="D204" s="173">
        <v>101.5</v>
      </c>
    </row>
    <row r="205" spans="4:4" x14ac:dyDescent="0.35">
      <c r="D205" s="173">
        <v>102</v>
      </c>
    </row>
    <row r="206" spans="4:4" x14ac:dyDescent="0.35">
      <c r="D206" s="173">
        <v>102.5</v>
      </c>
    </row>
    <row r="207" spans="4:4" x14ac:dyDescent="0.35">
      <c r="D207" s="173">
        <v>103</v>
      </c>
    </row>
    <row r="208" spans="4:4" x14ac:dyDescent="0.35">
      <c r="D208" s="173">
        <v>103.5</v>
      </c>
    </row>
    <row r="209" spans="4:4" x14ac:dyDescent="0.35">
      <c r="D209" s="173">
        <v>104</v>
      </c>
    </row>
    <row r="210" spans="4:4" x14ac:dyDescent="0.35">
      <c r="D210" s="173">
        <v>104.5</v>
      </c>
    </row>
    <row r="211" spans="4:4" x14ac:dyDescent="0.35">
      <c r="D211" s="173">
        <v>105</v>
      </c>
    </row>
    <row r="212" spans="4:4" x14ac:dyDescent="0.35">
      <c r="D212" s="173">
        <v>105.5</v>
      </c>
    </row>
    <row r="213" spans="4:4" x14ac:dyDescent="0.35">
      <c r="D213" s="173">
        <v>106</v>
      </c>
    </row>
    <row r="214" spans="4:4" x14ac:dyDescent="0.35">
      <c r="D214" s="173">
        <v>106.5</v>
      </c>
    </row>
    <row r="215" spans="4:4" x14ac:dyDescent="0.35">
      <c r="D215" s="173">
        <v>107</v>
      </c>
    </row>
    <row r="216" spans="4:4" x14ac:dyDescent="0.35">
      <c r="D216" s="173">
        <v>107.5</v>
      </c>
    </row>
    <row r="217" spans="4:4" x14ac:dyDescent="0.35">
      <c r="D217" s="173">
        <v>108</v>
      </c>
    </row>
    <row r="218" spans="4:4" x14ac:dyDescent="0.35">
      <c r="D218" s="173">
        <v>108.5</v>
      </c>
    </row>
    <row r="219" spans="4:4" x14ac:dyDescent="0.35">
      <c r="D219" s="173">
        <v>109</v>
      </c>
    </row>
    <row r="220" spans="4:4" x14ac:dyDescent="0.35">
      <c r="D220" s="173">
        <v>109.5</v>
      </c>
    </row>
    <row r="221" spans="4:4" x14ac:dyDescent="0.35">
      <c r="D221" s="173">
        <v>110</v>
      </c>
    </row>
    <row r="222" spans="4:4" x14ac:dyDescent="0.35">
      <c r="D222" s="173">
        <v>110.5</v>
      </c>
    </row>
    <row r="223" spans="4:4" x14ac:dyDescent="0.35">
      <c r="D223" s="173">
        <v>111</v>
      </c>
    </row>
    <row r="224" spans="4:4" x14ac:dyDescent="0.35">
      <c r="D224" s="173">
        <v>111.5</v>
      </c>
    </row>
    <row r="225" spans="4:4" x14ac:dyDescent="0.35">
      <c r="D225" s="173">
        <v>112</v>
      </c>
    </row>
    <row r="226" spans="4:4" x14ac:dyDescent="0.35">
      <c r="D226" s="173">
        <v>112.5</v>
      </c>
    </row>
    <row r="227" spans="4:4" x14ac:dyDescent="0.35">
      <c r="D227" s="173">
        <v>113</v>
      </c>
    </row>
    <row r="228" spans="4:4" x14ac:dyDescent="0.35">
      <c r="D228" s="173">
        <v>113.5</v>
      </c>
    </row>
    <row r="229" spans="4:4" x14ac:dyDescent="0.35">
      <c r="D229" s="173">
        <v>114</v>
      </c>
    </row>
    <row r="230" spans="4:4" x14ac:dyDescent="0.35">
      <c r="D230" s="173">
        <v>114.5</v>
      </c>
    </row>
    <row r="231" spans="4:4" x14ac:dyDescent="0.35">
      <c r="D231" s="173">
        <v>115</v>
      </c>
    </row>
    <row r="232" spans="4:4" x14ac:dyDescent="0.35">
      <c r="D232" s="173">
        <v>115.5</v>
      </c>
    </row>
    <row r="233" spans="4:4" x14ac:dyDescent="0.35">
      <c r="D233" s="173">
        <v>116</v>
      </c>
    </row>
    <row r="234" spans="4:4" x14ac:dyDescent="0.35">
      <c r="D234" s="173">
        <v>116.5</v>
      </c>
    </row>
    <row r="235" spans="4:4" x14ac:dyDescent="0.35">
      <c r="D235" s="173">
        <v>117</v>
      </c>
    </row>
    <row r="236" spans="4:4" x14ac:dyDescent="0.35">
      <c r="D236" s="173">
        <v>117.5</v>
      </c>
    </row>
    <row r="237" spans="4:4" x14ac:dyDescent="0.35">
      <c r="D237" s="173">
        <v>118</v>
      </c>
    </row>
    <row r="238" spans="4:4" x14ac:dyDescent="0.35">
      <c r="D238" s="173">
        <v>118.5</v>
      </c>
    </row>
    <row r="239" spans="4:4" x14ac:dyDescent="0.35">
      <c r="D239" s="173">
        <v>119</v>
      </c>
    </row>
    <row r="240" spans="4:4" x14ac:dyDescent="0.35">
      <c r="D240" s="173">
        <v>119.5</v>
      </c>
    </row>
    <row r="241" spans="4:4" x14ac:dyDescent="0.35">
      <c r="D241" s="173">
        <v>120</v>
      </c>
    </row>
    <row r="242" spans="4:4" x14ac:dyDescent="0.35">
      <c r="D242" s="173">
        <v>120.5</v>
      </c>
    </row>
    <row r="243" spans="4:4" x14ac:dyDescent="0.35">
      <c r="D243" s="173">
        <v>121</v>
      </c>
    </row>
    <row r="244" spans="4:4" x14ac:dyDescent="0.35">
      <c r="D244" s="173">
        <v>121.5</v>
      </c>
    </row>
    <row r="245" spans="4:4" x14ac:dyDescent="0.35">
      <c r="D245" s="173">
        <v>122</v>
      </c>
    </row>
    <row r="246" spans="4:4" x14ac:dyDescent="0.35">
      <c r="D246" s="173">
        <v>122.5</v>
      </c>
    </row>
    <row r="247" spans="4:4" x14ac:dyDescent="0.35">
      <c r="D247" s="173">
        <v>123</v>
      </c>
    </row>
    <row r="248" spans="4:4" x14ac:dyDescent="0.35">
      <c r="D248" s="173">
        <v>123.5</v>
      </c>
    </row>
    <row r="249" spans="4:4" x14ac:dyDescent="0.35">
      <c r="D249" s="173">
        <v>124</v>
      </c>
    </row>
    <row r="250" spans="4:4" x14ac:dyDescent="0.35">
      <c r="D250" s="173">
        <v>124.5</v>
      </c>
    </row>
    <row r="251" spans="4:4" x14ac:dyDescent="0.35">
      <c r="D251" s="173">
        <v>125</v>
      </c>
    </row>
    <row r="252" spans="4:4" x14ac:dyDescent="0.35">
      <c r="D252" s="173">
        <v>125.5</v>
      </c>
    </row>
    <row r="253" spans="4:4" x14ac:dyDescent="0.35">
      <c r="D253" s="173">
        <v>126</v>
      </c>
    </row>
    <row r="254" spans="4:4" x14ac:dyDescent="0.35">
      <c r="D254" s="173">
        <v>126.5</v>
      </c>
    </row>
    <row r="255" spans="4:4" x14ac:dyDescent="0.35">
      <c r="D255" s="173">
        <v>127</v>
      </c>
    </row>
    <row r="256" spans="4:4" x14ac:dyDescent="0.35">
      <c r="D256" s="173">
        <v>127.5</v>
      </c>
    </row>
    <row r="257" spans="4:4" x14ac:dyDescent="0.35">
      <c r="D257" s="173">
        <v>128</v>
      </c>
    </row>
    <row r="258" spans="4:4" x14ac:dyDescent="0.35">
      <c r="D258" s="173">
        <v>128.5</v>
      </c>
    </row>
    <row r="259" spans="4:4" x14ac:dyDescent="0.35">
      <c r="D259" s="173">
        <v>129</v>
      </c>
    </row>
    <row r="260" spans="4:4" x14ac:dyDescent="0.35">
      <c r="D260" s="173">
        <v>129.5</v>
      </c>
    </row>
    <row r="261" spans="4:4" x14ac:dyDescent="0.35">
      <c r="D261" s="173">
        <v>130</v>
      </c>
    </row>
    <row r="262" spans="4:4" x14ac:dyDescent="0.35">
      <c r="D262" s="173">
        <v>130.5</v>
      </c>
    </row>
    <row r="263" spans="4:4" x14ac:dyDescent="0.35">
      <c r="D263" s="173">
        <v>131</v>
      </c>
    </row>
    <row r="264" spans="4:4" x14ac:dyDescent="0.35">
      <c r="D264" s="173">
        <v>131.5</v>
      </c>
    </row>
    <row r="265" spans="4:4" x14ac:dyDescent="0.35">
      <c r="D265" s="173">
        <v>132</v>
      </c>
    </row>
    <row r="266" spans="4:4" x14ac:dyDescent="0.35">
      <c r="D266" s="173">
        <v>132.5</v>
      </c>
    </row>
    <row r="267" spans="4:4" x14ac:dyDescent="0.35">
      <c r="D267" s="173">
        <v>133</v>
      </c>
    </row>
    <row r="268" spans="4:4" x14ac:dyDescent="0.35">
      <c r="D268" s="173">
        <v>133.5</v>
      </c>
    </row>
    <row r="269" spans="4:4" x14ac:dyDescent="0.35">
      <c r="D269" s="173">
        <v>134</v>
      </c>
    </row>
    <row r="270" spans="4:4" x14ac:dyDescent="0.35">
      <c r="D270" s="173">
        <v>134.5</v>
      </c>
    </row>
    <row r="271" spans="4:4" x14ac:dyDescent="0.35">
      <c r="D271" s="173">
        <v>135</v>
      </c>
    </row>
    <row r="272" spans="4:4" x14ac:dyDescent="0.35">
      <c r="D272" s="173">
        <v>135.5</v>
      </c>
    </row>
    <row r="273" spans="4:4" x14ac:dyDescent="0.35">
      <c r="D273" s="173">
        <v>136</v>
      </c>
    </row>
    <row r="274" spans="4:4" x14ac:dyDescent="0.35">
      <c r="D274" s="173">
        <v>136.5</v>
      </c>
    </row>
    <row r="275" spans="4:4" x14ac:dyDescent="0.35">
      <c r="D275" s="173">
        <v>137</v>
      </c>
    </row>
    <row r="276" spans="4:4" x14ac:dyDescent="0.35">
      <c r="D276" s="173">
        <v>137.5</v>
      </c>
    </row>
    <row r="277" spans="4:4" x14ac:dyDescent="0.35">
      <c r="D277" s="173">
        <v>138</v>
      </c>
    </row>
    <row r="278" spans="4:4" x14ac:dyDescent="0.35">
      <c r="D278" s="173">
        <v>138.5</v>
      </c>
    </row>
    <row r="279" spans="4:4" x14ac:dyDescent="0.35">
      <c r="D279" s="173">
        <v>139</v>
      </c>
    </row>
    <row r="280" spans="4:4" x14ac:dyDescent="0.35">
      <c r="D280" s="173">
        <v>139.5</v>
      </c>
    </row>
    <row r="281" spans="4:4" x14ac:dyDescent="0.35">
      <c r="D281" s="173">
        <v>140</v>
      </c>
    </row>
    <row r="282" spans="4:4" x14ac:dyDescent="0.35">
      <c r="D282" s="173">
        <v>140.5</v>
      </c>
    </row>
    <row r="283" spans="4:4" x14ac:dyDescent="0.35">
      <c r="D283" s="173">
        <v>141</v>
      </c>
    </row>
    <row r="284" spans="4:4" x14ac:dyDescent="0.35">
      <c r="D284" s="173">
        <v>141.5</v>
      </c>
    </row>
    <row r="285" spans="4:4" x14ac:dyDescent="0.35">
      <c r="D285" s="173">
        <v>142</v>
      </c>
    </row>
    <row r="286" spans="4:4" x14ac:dyDescent="0.35">
      <c r="D286" s="173">
        <v>142.5</v>
      </c>
    </row>
    <row r="287" spans="4:4" x14ac:dyDescent="0.35">
      <c r="D287" s="173">
        <v>143</v>
      </c>
    </row>
    <row r="288" spans="4:4" x14ac:dyDescent="0.35">
      <c r="D288" s="173">
        <v>143.5</v>
      </c>
    </row>
    <row r="289" spans="4:4" x14ac:dyDescent="0.35">
      <c r="D289" s="173">
        <v>144</v>
      </c>
    </row>
    <row r="290" spans="4:4" x14ac:dyDescent="0.35">
      <c r="D290" s="173">
        <v>144.5</v>
      </c>
    </row>
    <row r="291" spans="4:4" x14ac:dyDescent="0.35">
      <c r="D291" s="173">
        <v>145</v>
      </c>
    </row>
    <row r="292" spans="4:4" x14ac:dyDescent="0.35">
      <c r="D292" s="173">
        <v>145.5</v>
      </c>
    </row>
    <row r="293" spans="4:4" x14ac:dyDescent="0.35">
      <c r="D293" s="173">
        <v>146</v>
      </c>
    </row>
    <row r="294" spans="4:4" x14ac:dyDescent="0.35">
      <c r="D294" s="173">
        <v>146.5</v>
      </c>
    </row>
    <row r="295" spans="4:4" x14ac:dyDescent="0.35">
      <c r="D295" s="173">
        <v>147</v>
      </c>
    </row>
    <row r="296" spans="4:4" x14ac:dyDescent="0.35">
      <c r="D296" s="173">
        <v>147.5</v>
      </c>
    </row>
    <row r="297" spans="4:4" x14ac:dyDescent="0.35">
      <c r="D297" s="173">
        <v>148</v>
      </c>
    </row>
    <row r="298" spans="4:4" x14ac:dyDescent="0.35">
      <c r="D298" s="173">
        <v>148.5</v>
      </c>
    </row>
    <row r="299" spans="4:4" x14ac:dyDescent="0.35">
      <c r="D299" s="173">
        <v>149</v>
      </c>
    </row>
    <row r="300" spans="4:4" x14ac:dyDescent="0.35">
      <c r="D300" s="173">
        <v>149.5</v>
      </c>
    </row>
    <row r="301" spans="4:4" x14ac:dyDescent="0.35">
      <c r="D301" s="173">
        <v>150</v>
      </c>
    </row>
    <row r="302" spans="4:4" x14ac:dyDescent="0.35">
      <c r="D302" s="173">
        <v>150.5</v>
      </c>
    </row>
    <row r="303" spans="4:4" x14ac:dyDescent="0.35">
      <c r="D303" s="173">
        <v>151</v>
      </c>
    </row>
    <row r="304" spans="4:4" x14ac:dyDescent="0.35">
      <c r="D304" s="173">
        <v>151.5</v>
      </c>
    </row>
    <row r="305" spans="4:4" x14ac:dyDescent="0.35">
      <c r="D305" s="173">
        <v>152</v>
      </c>
    </row>
    <row r="306" spans="4:4" x14ac:dyDescent="0.35">
      <c r="D306" s="173">
        <v>152.5</v>
      </c>
    </row>
    <row r="307" spans="4:4" x14ac:dyDescent="0.35">
      <c r="D307" s="173">
        <v>153</v>
      </c>
    </row>
    <row r="308" spans="4:4" x14ac:dyDescent="0.35">
      <c r="D308" s="173">
        <v>153.5</v>
      </c>
    </row>
    <row r="309" spans="4:4" x14ac:dyDescent="0.35">
      <c r="D309" s="173">
        <v>154</v>
      </c>
    </row>
    <row r="310" spans="4:4" x14ac:dyDescent="0.35">
      <c r="D310" s="173">
        <v>154.5</v>
      </c>
    </row>
    <row r="311" spans="4:4" x14ac:dyDescent="0.35">
      <c r="D311" s="173">
        <v>155</v>
      </c>
    </row>
    <row r="312" spans="4:4" x14ac:dyDescent="0.35">
      <c r="D312" s="173">
        <v>155.5</v>
      </c>
    </row>
    <row r="313" spans="4:4" x14ac:dyDescent="0.35">
      <c r="D313" s="173">
        <v>156</v>
      </c>
    </row>
    <row r="314" spans="4:4" x14ac:dyDescent="0.35">
      <c r="D314" s="173">
        <v>156.5</v>
      </c>
    </row>
    <row r="315" spans="4:4" x14ac:dyDescent="0.35">
      <c r="D315" s="173">
        <v>157</v>
      </c>
    </row>
    <row r="316" spans="4:4" x14ac:dyDescent="0.35">
      <c r="D316" s="173">
        <v>157.5</v>
      </c>
    </row>
    <row r="317" spans="4:4" x14ac:dyDescent="0.35">
      <c r="D317" s="173">
        <v>158</v>
      </c>
    </row>
    <row r="318" spans="4:4" x14ac:dyDescent="0.35">
      <c r="D318" s="173">
        <v>158.5</v>
      </c>
    </row>
    <row r="319" spans="4:4" x14ac:dyDescent="0.35">
      <c r="D319" s="173">
        <v>159</v>
      </c>
    </row>
    <row r="320" spans="4:4" x14ac:dyDescent="0.35">
      <c r="D320" s="173">
        <v>159.5</v>
      </c>
    </row>
    <row r="321" spans="4:4" x14ac:dyDescent="0.35">
      <c r="D321" s="173">
        <v>160</v>
      </c>
    </row>
    <row r="322" spans="4:4" x14ac:dyDescent="0.35">
      <c r="D322" s="173">
        <v>160.5</v>
      </c>
    </row>
    <row r="323" spans="4:4" x14ac:dyDescent="0.35">
      <c r="D323" s="173">
        <v>161</v>
      </c>
    </row>
    <row r="324" spans="4:4" x14ac:dyDescent="0.35">
      <c r="D324" s="173">
        <v>161.5</v>
      </c>
    </row>
    <row r="325" spans="4:4" x14ac:dyDescent="0.35">
      <c r="D325" s="173">
        <v>162</v>
      </c>
    </row>
    <row r="326" spans="4:4" x14ac:dyDescent="0.35">
      <c r="D326" s="173">
        <v>162.5</v>
      </c>
    </row>
    <row r="327" spans="4:4" x14ac:dyDescent="0.35">
      <c r="D327" s="173">
        <v>163</v>
      </c>
    </row>
    <row r="328" spans="4:4" x14ac:dyDescent="0.35">
      <c r="D328" s="173">
        <v>163.5</v>
      </c>
    </row>
    <row r="329" spans="4:4" x14ac:dyDescent="0.35">
      <c r="D329" s="173">
        <v>164</v>
      </c>
    </row>
    <row r="330" spans="4:4" x14ac:dyDescent="0.35">
      <c r="D330" s="173">
        <v>164.5</v>
      </c>
    </row>
    <row r="331" spans="4:4" x14ac:dyDescent="0.35">
      <c r="D331" s="173">
        <v>165</v>
      </c>
    </row>
    <row r="332" spans="4:4" x14ac:dyDescent="0.35">
      <c r="D332" s="173">
        <v>165.5</v>
      </c>
    </row>
    <row r="333" spans="4:4" x14ac:dyDescent="0.35">
      <c r="D333" s="173">
        <v>166</v>
      </c>
    </row>
    <row r="334" spans="4:4" x14ac:dyDescent="0.35">
      <c r="D334" s="173">
        <v>166.5</v>
      </c>
    </row>
    <row r="335" spans="4:4" x14ac:dyDescent="0.35">
      <c r="D335" s="173">
        <v>167</v>
      </c>
    </row>
    <row r="336" spans="4:4" x14ac:dyDescent="0.35">
      <c r="D336" s="173">
        <v>167.5</v>
      </c>
    </row>
    <row r="337" spans="4:4" x14ac:dyDescent="0.35">
      <c r="D337" s="173">
        <v>168</v>
      </c>
    </row>
    <row r="338" spans="4:4" x14ac:dyDescent="0.35">
      <c r="D338" s="173">
        <v>168.5</v>
      </c>
    </row>
    <row r="339" spans="4:4" x14ac:dyDescent="0.35">
      <c r="D339" s="173">
        <v>169</v>
      </c>
    </row>
    <row r="340" spans="4:4" x14ac:dyDescent="0.35">
      <c r="D340" s="173">
        <v>169.5</v>
      </c>
    </row>
    <row r="341" spans="4:4" x14ac:dyDescent="0.35">
      <c r="D341" s="173">
        <v>170</v>
      </c>
    </row>
    <row r="342" spans="4:4" x14ac:dyDescent="0.35">
      <c r="D342" s="173">
        <v>170.5</v>
      </c>
    </row>
    <row r="343" spans="4:4" x14ac:dyDescent="0.35">
      <c r="D343" s="173">
        <v>171</v>
      </c>
    </row>
    <row r="344" spans="4:4" x14ac:dyDescent="0.35">
      <c r="D344" s="173">
        <v>171.5</v>
      </c>
    </row>
    <row r="345" spans="4:4" x14ac:dyDescent="0.35">
      <c r="D345" s="173">
        <v>172</v>
      </c>
    </row>
    <row r="346" spans="4:4" x14ac:dyDescent="0.35">
      <c r="D346" s="173">
        <v>172.5</v>
      </c>
    </row>
    <row r="347" spans="4:4" x14ac:dyDescent="0.35">
      <c r="D347" s="173">
        <v>173</v>
      </c>
    </row>
    <row r="348" spans="4:4" x14ac:dyDescent="0.35">
      <c r="D348" s="173">
        <v>173.5</v>
      </c>
    </row>
    <row r="349" spans="4:4" x14ac:dyDescent="0.35">
      <c r="D349" s="173">
        <v>174</v>
      </c>
    </row>
    <row r="350" spans="4:4" x14ac:dyDescent="0.35">
      <c r="D350" s="173">
        <v>174.5</v>
      </c>
    </row>
    <row r="351" spans="4:4" x14ac:dyDescent="0.35">
      <c r="D351" s="173">
        <v>175</v>
      </c>
    </row>
    <row r="352" spans="4:4" x14ac:dyDescent="0.35">
      <c r="D352" s="173">
        <v>175.5</v>
      </c>
    </row>
    <row r="353" spans="4:4" x14ac:dyDescent="0.35">
      <c r="D353" s="173">
        <v>176</v>
      </c>
    </row>
    <row r="354" spans="4:4" x14ac:dyDescent="0.35">
      <c r="D354" s="173">
        <v>176.5</v>
      </c>
    </row>
    <row r="355" spans="4:4" x14ac:dyDescent="0.35">
      <c r="D355" s="173">
        <v>177</v>
      </c>
    </row>
    <row r="356" spans="4:4" x14ac:dyDescent="0.35">
      <c r="D356" s="173">
        <v>177.5</v>
      </c>
    </row>
    <row r="357" spans="4:4" x14ac:dyDescent="0.35">
      <c r="D357" s="173">
        <v>178</v>
      </c>
    </row>
    <row r="358" spans="4:4" x14ac:dyDescent="0.35">
      <c r="D358" s="173">
        <v>178.5</v>
      </c>
    </row>
    <row r="359" spans="4:4" x14ac:dyDescent="0.35">
      <c r="D359" s="173">
        <v>179</v>
      </c>
    </row>
    <row r="360" spans="4:4" x14ac:dyDescent="0.35">
      <c r="D360" s="173">
        <v>179.5</v>
      </c>
    </row>
    <row r="361" spans="4:4" x14ac:dyDescent="0.35">
      <c r="D361" s="173">
        <v>180</v>
      </c>
    </row>
    <row r="362" spans="4:4" x14ac:dyDescent="0.35">
      <c r="D362" s="173">
        <v>180.5</v>
      </c>
    </row>
    <row r="363" spans="4:4" x14ac:dyDescent="0.35">
      <c r="D363" s="173">
        <v>181</v>
      </c>
    </row>
    <row r="364" spans="4:4" x14ac:dyDescent="0.35">
      <c r="D364" s="173">
        <v>181.5</v>
      </c>
    </row>
    <row r="365" spans="4:4" x14ac:dyDescent="0.35">
      <c r="D365" s="173">
        <v>182</v>
      </c>
    </row>
    <row r="366" spans="4:4" x14ac:dyDescent="0.35">
      <c r="D366" s="173">
        <v>182.5</v>
      </c>
    </row>
    <row r="367" spans="4:4" x14ac:dyDescent="0.35">
      <c r="D367" s="173">
        <v>183</v>
      </c>
    </row>
    <row r="368" spans="4:4" x14ac:dyDescent="0.35">
      <c r="D368" s="173">
        <v>183.5</v>
      </c>
    </row>
    <row r="369" spans="4:4" x14ac:dyDescent="0.35">
      <c r="D369" s="173">
        <v>184</v>
      </c>
    </row>
    <row r="370" spans="4:4" x14ac:dyDescent="0.35">
      <c r="D370" s="173">
        <v>184.5</v>
      </c>
    </row>
    <row r="371" spans="4:4" x14ac:dyDescent="0.35">
      <c r="D371" s="173">
        <v>185</v>
      </c>
    </row>
    <row r="372" spans="4:4" x14ac:dyDescent="0.35">
      <c r="D372" s="173">
        <v>185.5</v>
      </c>
    </row>
    <row r="373" spans="4:4" x14ac:dyDescent="0.35">
      <c r="D373" s="173">
        <v>186</v>
      </c>
    </row>
    <row r="374" spans="4:4" x14ac:dyDescent="0.35">
      <c r="D374" s="173">
        <v>186.5</v>
      </c>
    </row>
    <row r="375" spans="4:4" x14ac:dyDescent="0.35">
      <c r="D375" s="173">
        <v>187</v>
      </c>
    </row>
    <row r="376" spans="4:4" x14ac:dyDescent="0.35">
      <c r="D376" s="173">
        <v>187.5</v>
      </c>
    </row>
    <row r="377" spans="4:4" x14ac:dyDescent="0.35">
      <c r="D377" s="173">
        <v>188</v>
      </c>
    </row>
    <row r="378" spans="4:4" x14ac:dyDescent="0.35">
      <c r="D378" s="173">
        <v>188.5</v>
      </c>
    </row>
    <row r="379" spans="4:4" x14ac:dyDescent="0.35">
      <c r="D379" s="173">
        <v>189</v>
      </c>
    </row>
    <row r="380" spans="4:4" x14ac:dyDescent="0.35">
      <c r="D380" s="173">
        <v>189.5</v>
      </c>
    </row>
    <row r="381" spans="4:4" x14ac:dyDescent="0.35">
      <c r="D381" s="173">
        <v>190</v>
      </c>
    </row>
    <row r="382" spans="4:4" x14ac:dyDescent="0.35">
      <c r="D382" s="173">
        <v>190.5</v>
      </c>
    </row>
    <row r="383" spans="4:4" x14ac:dyDescent="0.35">
      <c r="D383" s="173">
        <v>191</v>
      </c>
    </row>
    <row r="384" spans="4:4" x14ac:dyDescent="0.35">
      <c r="D384" s="173">
        <v>191.5</v>
      </c>
    </row>
    <row r="385" spans="4:4" x14ac:dyDescent="0.35">
      <c r="D385" s="173">
        <v>192</v>
      </c>
    </row>
    <row r="386" spans="4:4" x14ac:dyDescent="0.35">
      <c r="D386" s="173">
        <v>192.5</v>
      </c>
    </row>
    <row r="387" spans="4:4" x14ac:dyDescent="0.35">
      <c r="D387" s="173">
        <v>193</v>
      </c>
    </row>
    <row r="388" spans="4:4" x14ac:dyDescent="0.35">
      <c r="D388" s="173">
        <v>193.5</v>
      </c>
    </row>
    <row r="389" spans="4:4" x14ac:dyDescent="0.35">
      <c r="D389" s="173">
        <v>194</v>
      </c>
    </row>
    <row r="390" spans="4:4" x14ac:dyDescent="0.35">
      <c r="D390" s="173">
        <v>194.5</v>
      </c>
    </row>
    <row r="391" spans="4:4" x14ac:dyDescent="0.35">
      <c r="D391" s="173">
        <v>195</v>
      </c>
    </row>
    <row r="392" spans="4:4" x14ac:dyDescent="0.35">
      <c r="D392" s="173">
        <v>195.5</v>
      </c>
    </row>
    <row r="393" spans="4:4" x14ac:dyDescent="0.35">
      <c r="D393" s="173">
        <v>196</v>
      </c>
    </row>
    <row r="394" spans="4:4" x14ac:dyDescent="0.35">
      <c r="D394" s="173">
        <v>196.5</v>
      </c>
    </row>
    <row r="395" spans="4:4" x14ac:dyDescent="0.35">
      <c r="D395" s="173">
        <v>197</v>
      </c>
    </row>
    <row r="396" spans="4:4" x14ac:dyDescent="0.35">
      <c r="D396" s="173">
        <v>197.5</v>
      </c>
    </row>
    <row r="397" spans="4:4" x14ac:dyDescent="0.35">
      <c r="D397" s="173">
        <v>198</v>
      </c>
    </row>
    <row r="398" spans="4:4" x14ac:dyDescent="0.35">
      <c r="D398" s="173">
        <v>198.5</v>
      </c>
    </row>
    <row r="399" spans="4:4" x14ac:dyDescent="0.35">
      <c r="D399" s="173">
        <v>199</v>
      </c>
    </row>
    <row r="400" spans="4:4" x14ac:dyDescent="0.35">
      <c r="D400" s="173">
        <v>199.5</v>
      </c>
    </row>
    <row r="401" spans="4:4" x14ac:dyDescent="0.35">
      <c r="D401" s="173">
        <v>200</v>
      </c>
    </row>
    <row r="402" spans="4:4" x14ac:dyDescent="0.35">
      <c r="D402" s="173">
        <v>200.5</v>
      </c>
    </row>
    <row r="403" spans="4:4" x14ac:dyDescent="0.35">
      <c r="D403" s="173">
        <v>201</v>
      </c>
    </row>
    <row r="404" spans="4:4" x14ac:dyDescent="0.35">
      <c r="D404" s="173">
        <v>200.5</v>
      </c>
    </row>
    <row r="405" spans="4:4" x14ac:dyDescent="0.35">
      <c r="D405" s="173">
        <v>201</v>
      </c>
    </row>
    <row r="406" spans="4:4" x14ac:dyDescent="0.35">
      <c r="D406" s="173">
        <v>201.5</v>
      </c>
    </row>
    <row r="407" spans="4:4" x14ac:dyDescent="0.35">
      <c r="D407" s="173">
        <v>202</v>
      </c>
    </row>
    <row r="408" spans="4:4" x14ac:dyDescent="0.35">
      <c r="D408" s="173">
        <v>202.5</v>
      </c>
    </row>
    <row r="409" spans="4:4" x14ac:dyDescent="0.35">
      <c r="D409" s="173">
        <v>203</v>
      </c>
    </row>
    <row r="410" spans="4:4" x14ac:dyDescent="0.35">
      <c r="D410" s="173">
        <v>203.5</v>
      </c>
    </row>
    <row r="411" spans="4:4" x14ac:dyDescent="0.35">
      <c r="D411" s="173">
        <v>204</v>
      </c>
    </row>
    <row r="412" spans="4:4" x14ac:dyDescent="0.35">
      <c r="D412" s="173">
        <v>204.5</v>
      </c>
    </row>
    <row r="413" spans="4:4" x14ac:dyDescent="0.35">
      <c r="D413" s="173">
        <v>205</v>
      </c>
    </row>
    <row r="414" spans="4:4" x14ac:dyDescent="0.35">
      <c r="D414" s="173">
        <v>205.5</v>
      </c>
    </row>
    <row r="415" spans="4:4" x14ac:dyDescent="0.35">
      <c r="D415" s="173">
        <v>206</v>
      </c>
    </row>
    <row r="416" spans="4:4" x14ac:dyDescent="0.35">
      <c r="D416" s="173">
        <v>206.5</v>
      </c>
    </row>
    <row r="417" spans="4:4" x14ac:dyDescent="0.35">
      <c r="D417" s="173">
        <v>207</v>
      </c>
    </row>
    <row r="418" spans="4:4" x14ac:dyDescent="0.35">
      <c r="D418" s="173">
        <v>207.5</v>
      </c>
    </row>
    <row r="419" spans="4:4" x14ac:dyDescent="0.35">
      <c r="D419" s="173">
        <v>208</v>
      </c>
    </row>
    <row r="420" spans="4:4" x14ac:dyDescent="0.35">
      <c r="D420" s="173">
        <v>208.5</v>
      </c>
    </row>
    <row r="421" spans="4:4" x14ac:dyDescent="0.35">
      <c r="D421" s="173">
        <v>209</v>
      </c>
    </row>
    <row r="422" spans="4:4" x14ac:dyDescent="0.35">
      <c r="D422" s="173">
        <v>209.5</v>
      </c>
    </row>
    <row r="423" spans="4:4" x14ac:dyDescent="0.35">
      <c r="D423" s="173">
        <v>210</v>
      </c>
    </row>
    <row r="424" spans="4:4" x14ac:dyDescent="0.35">
      <c r="D424" s="173">
        <v>210.5</v>
      </c>
    </row>
    <row r="425" spans="4:4" x14ac:dyDescent="0.35">
      <c r="D425" s="173">
        <v>211</v>
      </c>
    </row>
    <row r="426" spans="4:4" x14ac:dyDescent="0.35">
      <c r="D426" s="173">
        <v>211.5</v>
      </c>
    </row>
    <row r="427" spans="4:4" x14ac:dyDescent="0.35">
      <c r="D427" s="173">
        <v>212</v>
      </c>
    </row>
    <row r="428" spans="4:4" x14ac:dyDescent="0.35">
      <c r="D428" s="173">
        <v>212.5</v>
      </c>
    </row>
    <row r="429" spans="4:4" x14ac:dyDescent="0.35">
      <c r="D429" s="173">
        <v>213</v>
      </c>
    </row>
    <row r="430" spans="4:4" x14ac:dyDescent="0.35">
      <c r="D430" s="173">
        <v>213.5</v>
      </c>
    </row>
    <row r="431" spans="4:4" x14ac:dyDescent="0.35">
      <c r="D431" s="173">
        <v>214</v>
      </c>
    </row>
    <row r="432" spans="4:4" x14ac:dyDescent="0.35">
      <c r="D432" s="173">
        <v>214.5</v>
      </c>
    </row>
    <row r="433" spans="4:4" x14ac:dyDescent="0.35">
      <c r="D433" s="173">
        <v>215</v>
      </c>
    </row>
    <row r="434" spans="4:4" x14ac:dyDescent="0.35">
      <c r="D434" s="173">
        <v>215.5</v>
      </c>
    </row>
    <row r="435" spans="4:4" x14ac:dyDescent="0.35">
      <c r="D435" s="173">
        <v>216</v>
      </c>
    </row>
    <row r="436" spans="4:4" x14ac:dyDescent="0.35">
      <c r="D436" s="173">
        <v>216.5</v>
      </c>
    </row>
    <row r="437" spans="4:4" x14ac:dyDescent="0.35">
      <c r="D437" s="173">
        <v>217</v>
      </c>
    </row>
    <row r="438" spans="4:4" x14ac:dyDescent="0.35">
      <c r="D438" s="173">
        <v>217.5</v>
      </c>
    </row>
    <row r="439" spans="4:4" x14ac:dyDescent="0.35">
      <c r="D439" s="173">
        <v>218</v>
      </c>
    </row>
    <row r="440" spans="4:4" x14ac:dyDescent="0.35">
      <c r="D440" s="173">
        <v>218.5</v>
      </c>
    </row>
    <row r="441" spans="4:4" x14ac:dyDescent="0.35">
      <c r="D441" s="173">
        <v>219</v>
      </c>
    </row>
    <row r="442" spans="4:4" x14ac:dyDescent="0.35">
      <c r="D442" s="173">
        <v>219.5</v>
      </c>
    </row>
    <row r="443" spans="4:4" x14ac:dyDescent="0.35">
      <c r="D443" s="173">
        <v>220</v>
      </c>
    </row>
    <row r="444" spans="4:4" x14ac:dyDescent="0.35">
      <c r="D444" s="173">
        <v>220.5</v>
      </c>
    </row>
    <row r="445" spans="4:4" x14ac:dyDescent="0.35">
      <c r="D445" s="173">
        <v>221</v>
      </c>
    </row>
    <row r="446" spans="4:4" x14ac:dyDescent="0.35">
      <c r="D446" s="173">
        <v>221.5</v>
      </c>
    </row>
    <row r="447" spans="4:4" x14ac:dyDescent="0.35">
      <c r="D447" s="173">
        <v>222</v>
      </c>
    </row>
    <row r="448" spans="4:4" x14ac:dyDescent="0.35">
      <c r="D448" s="173">
        <v>222.5</v>
      </c>
    </row>
    <row r="449" spans="4:4" x14ac:dyDescent="0.35">
      <c r="D449" s="173">
        <v>223</v>
      </c>
    </row>
    <row r="450" spans="4:4" x14ac:dyDescent="0.35">
      <c r="D450" s="173">
        <v>223.5</v>
      </c>
    </row>
    <row r="451" spans="4:4" x14ac:dyDescent="0.35">
      <c r="D451" s="173">
        <v>224</v>
      </c>
    </row>
    <row r="452" spans="4:4" x14ac:dyDescent="0.35">
      <c r="D452" s="173">
        <v>224.5</v>
      </c>
    </row>
    <row r="453" spans="4:4" x14ac:dyDescent="0.35">
      <c r="D453" s="173">
        <v>225</v>
      </c>
    </row>
    <row r="454" spans="4:4" x14ac:dyDescent="0.35">
      <c r="D454" s="173">
        <v>225.5</v>
      </c>
    </row>
    <row r="455" spans="4:4" x14ac:dyDescent="0.35">
      <c r="D455" s="173">
        <v>226</v>
      </c>
    </row>
    <row r="456" spans="4:4" x14ac:dyDescent="0.35">
      <c r="D456" s="173">
        <v>226.5</v>
      </c>
    </row>
    <row r="457" spans="4:4" x14ac:dyDescent="0.35">
      <c r="D457" s="173">
        <v>227</v>
      </c>
    </row>
    <row r="458" spans="4:4" x14ac:dyDescent="0.35">
      <c r="D458" s="173">
        <v>227.5</v>
      </c>
    </row>
    <row r="459" spans="4:4" x14ac:dyDescent="0.35">
      <c r="D459" s="173">
        <v>228</v>
      </c>
    </row>
    <row r="460" spans="4:4" x14ac:dyDescent="0.35">
      <c r="D460" s="173">
        <v>228.5</v>
      </c>
    </row>
    <row r="461" spans="4:4" x14ac:dyDescent="0.35">
      <c r="D461" s="173">
        <v>229</v>
      </c>
    </row>
    <row r="462" spans="4:4" x14ac:dyDescent="0.35">
      <c r="D462" s="173">
        <v>229.5</v>
      </c>
    </row>
    <row r="463" spans="4:4" x14ac:dyDescent="0.35">
      <c r="D463" s="173">
        <v>230</v>
      </c>
    </row>
    <row r="464" spans="4:4" x14ac:dyDescent="0.35">
      <c r="D464" s="173">
        <v>230.5</v>
      </c>
    </row>
    <row r="465" spans="4:4" x14ac:dyDescent="0.35">
      <c r="D465" s="173">
        <v>231</v>
      </c>
    </row>
    <row r="466" spans="4:4" x14ac:dyDescent="0.35">
      <c r="D466" s="173">
        <v>231.5</v>
      </c>
    </row>
    <row r="467" spans="4:4" x14ac:dyDescent="0.35">
      <c r="D467" s="173">
        <v>232</v>
      </c>
    </row>
    <row r="468" spans="4:4" x14ac:dyDescent="0.35">
      <c r="D468" s="173">
        <v>232.5</v>
      </c>
    </row>
    <row r="469" spans="4:4" x14ac:dyDescent="0.35">
      <c r="D469" s="173">
        <v>233</v>
      </c>
    </row>
    <row r="470" spans="4:4" x14ac:dyDescent="0.35">
      <c r="D470" s="173">
        <v>233.5</v>
      </c>
    </row>
    <row r="471" spans="4:4" x14ac:dyDescent="0.35">
      <c r="D471" s="173">
        <v>234</v>
      </c>
    </row>
    <row r="472" spans="4:4" x14ac:dyDescent="0.35">
      <c r="D472" s="173">
        <v>234.5</v>
      </c>
    </row>
    <row r="473" spans="4:4" x14ac:dyDescent="0.35">
      <c r="D473" s="173">
        <v>235</v>
      </c>
    </row>
    <row r="474" spans="4:4" x14ac:dyDescent="0.35">
      <c r="D474" s="173">
        <v>235.5</v>
      </c>
    </row>
    <row r="475" spans="4:4" x14ac:dyDescent="0.35">
      <c r="D475" s="173">
        <v>236</v>
      </c>
    </row>
    <row r="476" spans="4:4" x14ac:dyDescent="0.35">
      <c r="D476" s="173">
        <v>236.5</v>
      </c>
    </row>
    <row r="477" spans="4:4" x14ac:dyDescent="0.35">
      <c r="D477" s="173">
        <v>237</v>
      </c>
    </row>
    <row r="478" spans="4:4" x14ac:dyDescent="0.35">
      <c r="D478" s="173">
        <v>237.5</v>
      </c>
    </row>
    <row r="479" spans="4:4" x14ac:dyDescent="0.35">
      <c r="D479" s="173">
        <v>238</v>
      </c>
    </row>
    <row r="480" spans="4:4" x14ac:dyDescent="0.35">
      <c r="D480" s="173">
        <v>238.5</v>
      </c>
    </row>
    <row r="481" spans="4:4" x14ac:dyDescent="0.35">
      <c r="D481" s="173">
        <v>239</v>
      </c>
    </row>
    <row r="482" spans="4:4" x14ac:dyDescent="0.35">
      <c r="D482" s="173">
        <v>239.5</v>
      </c>
    </row>
    <row r="483" spans="4:4" x14ac:dyDescent="0.35">
      <c r="D483" s="173">
        <v>240</v>
      </c>
    </row>
    <row r="484" spans="4:4" x14ac:dyDescent="0.35">
      <c r="D484" s="173">
        <v>240.5</v>
      </c>
    </row>
    <row r="485" spans="4:4" x14ac:dyDescent="0.35">
      <c r="D485" s="173">
        <v>241</v>
      </c>
    </row>
    <row r="486" spans="4:4" x14ac:dyDescent="0.35">
      <c r="D486" s="173">
        <v>241.5</v>
      </c>
    </row>
    <row r="487" spans="4:4" x14ac:dyDescent="0.35">
      <c r="D487" s="173">
        <v>242</v>
      </c>
    </row>
    <row r="488" spans="4:4" x14ac:dyDescent="0.35">
      <c r="D488" s="173">
        <v>242.5</v>
      </c>
    </row>
    <row r="489" spans="4:4" x14ac:dyDescent="0.35">
      <c r="D489" s="173">
        <v>243</v>
      </c>
    </row>
    <row r="490" spans="4:4" x14ac:dyDescent="0.35">
      <c r="D490" s="173">
        <v>243.5</v>
      </c>
    </row>
    <row r="491" spans="4:4" x14ac:dyDescent="0.35">
      <c r="D491" s="173">
        <v>244</v>
      </c>
    </row>
    <row r="492" spans="4:4" x14ac:dyDescent="0.35">
      <c r="D492" s="173">
        <v>244.5</v>
      </c>
    </row>
    <row r="493" spans="4:4" x14ac:dyDescent="0.35">
      <c r="D493" s="173">
        <v>245</v>
      </c>
    </row>
    <row r="494" spans="4:4" x14ac:dyDescent="0.35">
      <c r="D494" s="173">
        <v>245.5</v>
      </c>
    </row>
    <row r="495" spans="4:4" x14ac:dyDescent="0.35">
      <c r="D495" s="173">
        <v>246</v>
      </c>
    </row>
    <row r="496" spans="4:4" x14ac:dyDescent="0.35">
      <c r="D496" s="173">
        <v>246.5</v>
      </c>
    </row>
    <row r="497" spans="4:4" x14ac:dyDescent="0.35">
      <c r="D497" s="173">
        <v>247</v>
      </c>
    </row>
    <row r="498" spans="4:4" x14ac:dyDescent="0.35">
      <c r="D498" s="173">
        <v>247.5</v>
      </c>
    </row>
    <row r="499" spans="4:4" x14ac:dyDescent="0.35">
      <c r="D499" s="173">
        <v>248</v>
      </c>
    </row>
    <row r="500" spans="4:4" x14ac:dyDescent="0.35">
      <c r="D500" s="173">
        <v>248.5</v>
      </c>
    </row>
    <row r="501" spans="4:4" x14ac:dyDescent="0.35">
      <c r="D501" s="173">
        <v>249</v>
      </c>
    </row>
    <row r="502" spans="4:4" x14ac:dyDescent="0.35">
      <c r="D502" s="173">
        <v>249.5</v>
      </c>
    </row>
    <row r="503" spans="4:4" x14ac:dyDescent="0.35">
      <c r="D503" s="173">
        <v>250</v>
      </c>
    </row>
    <row r="504" spans="4:4" x14ac:dyDescent="0.35">
      <c r="D504" s="173">
        <v>250.5</v>
      </c>
    </row>
    <row r="505" spans="4:4" x14ac:dyDescent="0.35">
      <c r="D505" s="173">
        <v>251</v>
      </c>
    </row>
    <row r="506" spans="4:4" x14ac:dyDescent="0.35">
      <c r="D506" s="173">
        <v>251.5</v>
      </c>
    </row>
    <row r="507" spans="4:4" x14ac:dyDescent="0.35">
      <c r="D507" s="173">
        <v>252</v>
      </c>
    </row>
    <row r="508" spans="4:4" x14ac:dyDescent="0.35">
      <c r="D508" s="173">
        <v>252.5</v>
      </c>
    </row>
    <row r="509" spans="4:4" x14ac:dyDescent="0.35">
      <c r="D509" s="173">
        <v>253</v>
      </c>
    </row>
    <row r="510" spans="4:4" x14ac:dyDescent="0.35">
      <c r="D510" s="173">
        <v>253.5</v>
      </c>
    </row>
    <row r="511" spans="4:4" x14ac:dyDescent="0.35">
      <c r="D511" s="173">
        <v>254</v>
      </c>
    </row>
    <row r="512" spans="4:4" x14ac:dyDescent="0.35">
      <c r="D512" s="173">
        <v>254.5</v>
      </c>
    </row>
    <row r="513" spans="4:4" x14ac:dyDescent="0.35">
      <c r="D513" s="173">
        <v>255</v>
      </c>
    </row>
    <row r="514" spans="4:4" x14ac:dyDescent="0.35">
      <c r="D514" s="173">
        <v>255.5</v>
      </c>
    </row>
    <row r="515" spans="4:4" x14ac:dyDescent="0.35">
      <c r="D515" s="173">
        <v>256</v>
      </c>
    </row>
    <row r="516" spans="4:4" x14ac:dyDescent="0.35">
      <c r="D516" s="173">
        <v>256.5</v>
      </c>
    </row>
    <row r="517" spans="4:4" x14ac:dyDescent="0.35">
      <c r="D517" s="173">
        <v>257</v>
      </c>
    </row>
    <row r="518" spans="4:4" x14ac:dyDescent="0.35">
      <c r="D518" s="173">
        <v>257.5</v>
      </c>
    </row>
    <row r="519" spans="4:4" x14ac:dyDescent="0.35">
      <c r="D519" s="173">
        <v>258</v>
      </c>
    </row>
    <row r="520" spans="4:4" x14ac:dyDescent="0.35">
      <c r="D520" s="173">
        <v>258.5</v>
      </c>
    </row>
    <row r="521" spans="4:4" x14ac:dyDescent="0.35">
      <c r="D521" s="173">
        <v>259</v>
      </c>
    </row>
    <row r="522" spans="4:4" x14ac:dyDescent="0.35">
      <c r="D522" s="173">
        <v>259.5</v>
      </c>
    </row>
    <row r="523" spans="4:4" x14ac:dyDescent="0.35">
      <c r="D523" s="173">
        <v>260</v>
      </c>
    </row>
    <row r="524" spans="4:4" x14ac:dyDescent="0.35">
      <c r="D524" s="173">
        <v>260.5</v>
      </c>
    </row>
    <row r="525" spans="4:4" x14ac:dyDescent="0.35">
      <c r="D525" s="173">
        <v>261</v>
      </c>
    </row>
    <row r="526" spans="4:4" x14ac:dyDescent="0.35">
      <c r="D526" s="173">
        <v>261.5</v>
      </c>
    </row>
    <row r="527" spans="4:4" x14ac:dyDescent="0.35">
      <c r="D527" s="173">
        <v>262</v>
      </c>
    </row>
    <row r="528" spans="4:4" x14ac:dyDescent="0.35">
      <c r="D528" s="173">
        <v>262.5</v>
      </c>
    </row>
    <row r="529" spans="4:4" x14ac:dyDescent="0.35">
      <c r="D529" s="173">
        <v>263</v>
      </c>
    </row>
    <row r="530" spans="4:4" x14ac:dyDescent="0.35">
      <c r="D530" s="173">
        <v>263.5</v>
      </c>
    </row>
    <row r="531" spans="4:4" x14ac:dyDescent="0.35">
      <c r="D531" s="173">
        <v>264</v>
      </c>
    </row>
    <row r="532" spans="4:4" x14ac:dyDescent="0.35">
      <c r="D532" s="173">
        <v>264.5</v>
      </c>
    </row>
    <row r="533" spans="4:4" x14ac:dyDescent="0.35">
      <c r="D533" s="173">
        <v>265</v>
      </c>
    </row>
    <row r="534" spans="4:4" x14ac:dyDescent="0.35">
      <c r="D534" s="173">
        <v>265.5</v>
      </c>
    </row>
    <row r="535" spans="4:4" x14ac:dyDescent="0.35">
      <c r="D535" s="173">
        <v>266</v>
      </c>
    </row>
    <row r="536" spans="4:4" x14ac:dyDescent="0.35">
      <c r="D536" s="173">
        <v>266.5</v>
      </c>
    </row>
    <row r="537" spans="4:4" x14ac:dyDescent="0.35">
      <c r="D537" s="173">
        <v>267</v>
      </c>
    </row>
    <row r="538" spans="4:4" x14ac:dyDescent="0.35">
      <c r="D538" s="173">
        <v>267.5</v>
      </c>
    </row>
    <row r="539" spans="4:4" x14ac:dyDescent="0.35">
      <c r="D539" s="173">
        <v>268</v>
      </c>
    </row>
    <row r="540" spans="4:4" x14ac:dyDescent="0.35">
      <c r="D540" s="173">
        <v>268.5</v>
      </c>
    </row>
    <row r="541" spans="4:4" x14ac:dyDescent="0.35">
      <c r="D541" s="173">
        <v>269</v>
      </c>
    </row>
    <row r="542" spans="4:4" x14ac:dyDescent="0.35">
      <c r="D542" s="173">
        <v>269.5</v>
      </c>
    </row>
    <row r="543" spans="4:4" x14ac:dyDescent="0.35">
      <c r="D543" s="173">
        <v>270</v>
      </c>
    </row>
    <row r="544" spans="4:4" x14ac:dyDescent="0.35">
      <c r="D544" s="173">
        <v>270.5</v>
      </c>
    </row>
    <row r="545" spans="4:4" x14ac:dyDescent="0.35">
      <c r="D545" s="173">
        <v>271</v>
      </c>
    </row>
    <row r="546" spans="4:4" x14ac:dyDescent="0.35">
      <c r="D546" s="173">
        <v>271.5</v>
      </c>
    </row>
    <row r="547" spans="4:4" x14ac:dyDescent="0.35">
      <c r="D547" s="173">
        <v>272</v>
      </c>
    </row>
    <row r="548" spans="4:4" x14ac:dyDescent="0.35">
      <c r="D548" s="173">
        <v>272.5</v>
      </c>
    </row>
    <row r="549" spans="4:4" x14ac:dyDescent="0.35">
      <c r="D549" s="173">
        <v>273</v>
      </c>
    </row>
    <row r="550" spans="4:4" x14ac:dyDescent="0.35">
      <c r="D550" s="173">
        <v>273.5</v>
      </c>
    </row>
    <row r="551" spans="4:4" x14ac:dyDescent="0.35">
      <c r="D551" s="173">
        <v>274</v>
      </c>
    </row>
    <row r="552" spans="4:4" x14ac:dyDescent="0.35">
      <c r="D552" s="173">
        <v>274.5</v>
      </c>
    </row>
    <row r="553" spans="4:4" x14ac:dyDescent="0.35">
      <c r="D553" s="173">
        <v>275</v>
      </c>
    </row>
    <row r="554" spans="4:4" x14ac:dyDescent="0.35">
      <c r="D554" s="173">
        <v>275.5</v>
      </c>
    </row>
    <row r="555" spans="4:4" x14ac:dyDescent="0.35">
      <c r="D555" s="173">
        <v>276</v>
      </c>
    </row>
    <row r="556" spans="4:4" x14ac:dyDescent="0.35">
      <c r="D556" s="173">
        <v>276.5</v>
      </c>
    </row>
    <row r="557" spans="4:4" x14ac:dyDescent="0.35">
      <c r="D557" s="173">
        <v>277</v>
      </c>
    </row>
    <row r="558" spans="4:4" x14ac:dyDescent="0.35">
      <c r="D558" s="173">
        <v>277.5</v>
      </c>
    </row>
    <row r="559" spans="4:4" x14ac:dyDescent="0.35">
      <c r="D559" s="173">
        <v>278</v>
      </c>
    </row>
    <row r="560" spans="4:4" x14ac:dyDescent="0.35">
      <c r="D560" s="173">
        <v>278.5</v>
      </c>
    </row>
    <row r="561" spans="4:4" x14ac:dyDescent="0.35">
      <c r="D561" s="173">
        <v>279</v>
      </c>
    </row>
    <row r="562" spans="4:4" x14ac:dyDescent="0.35">
      <c r="D562" s="173">
        <v>279.5</v>
      </c>
    </row>
    <row r="563" spans="4:4" x14ac:dyDescent="0.35">
      <c r="D563" s="173">
        <v>280</v>
      </c>
    </row>
    <row r="564" spans="4:4" x14ac:dyDescent="0.35">
      <c r="D564" s="173">
        <v>280.5</v>
      </c>
    </row>
    <row r="565" spans="4:4" x14ac:dyDescent="0.35">
      <c r="D565" s="173">
        <v>281</v>
      </c>
    </row>
    <row r="566" spans="4:4" x14ac:dyDescent="0.35">
      <c r="D566" s="173">
        <v>281.5</v>
      </c>
    </row>
    <row r="567" spans="4:4" x14ac:dyDescent="0.35">
      <c r="D567" s="173">
        <v>282</v>
      </c>
    </row>
    <row r="568" spans="4:4" x14ac:dyDescent="0.35">
      <c r="D568" s="173">
        <v>282.5</v>
      </c>
    </row>
    <row r="569" spans="4:4" x14ac:dyDescent="0.35">
      <c r="D569" s="173">
        <v>283</v>
      </c>
    </row>
    <row r="570" spans="4:4" x14ac:dyDescent="0.35">
      <c r="D570" s="173">
        <v>283.5</v>
      </c>
    </row>
    <row r="571" spans="4:4" x14ac:dyDescent="0.35">
      <c r="D571" s="173">
        <v>284</v>
      </c>
    </row>
    <row r="572" spans="4:4" x14ac:dyDescent="0.35">
      <c r="D572" s="173">
        <v>284.5</v>
      </c>
    </row>
    <row r="573" spans="4:4" x14ac:dyDescent="0.35">
      <c r="D573" s="173">
        <v>285</v>
      </c>
    </row>
    <row r="574" spans="4:4" x14ac:dyDescent="0.35">
      <c r="D574" s="173">
        <v>285.5</v>
      </c>
    </row>
    <row r="575" spans="4:4" x14ac:dyDescent="0.35">
      <c r="D575" s="173">
        <v>286</v>
      </c>
    </row>
    <row r="576" spans="4:4" x14ac:dyDescent="0.35">
      <c r="D576" s="173">
        <v>286.5</v>
      </c>
    </row>
    <row r="577" spans="4:4" x14ac:dyDescent="0.35">
      <c r="D577" s="173">
        <v>287</v>
      </c>
    </row>
    <row r="578" spans="4:4" x14ac:dyDescent="0.35">
      <c r="D578" s="173">
        <v>287.5</v>
      </c>
    </row>
    <row r="579" spans="4:4" x14ac:dyDescent="0.35">
      <c r="D579" s="173">
        <v>288</v>
      </c>
    </row>
    <row r="580" spans="4:4" x14ac:dyDescent="0.35">
      <c r="D580" s="173">
        <v>288.5</v>
      </c>
    </row>
    <row r="581" spans="4:4" x14ac:dyDescent="0.35">
      <c r="D581" s="173">
        <v>289</v>
      </c>
    </row>
    <row r="582" spans="4:4" x14ac:dyDescent="0.35">
      <c r="D582" s="173">
        <v>289.5</v>
      </c>
    </row>
    <row r="583" spans="4:4" x14ac:dyDescent="0.35">
      <c r="D583" s="173">
        <v>290</v>
      </c>
    </row>
    <row r="584" spans="4:4" x14ac:dyDescent="0.35">
      <c r="D584" s="173">
        <v>290.5</v>
      </c>
    </row>
    <row r="585" spans="4:4" x14ac:dyDescent="0.35">
      <c r="D585" s="173">
        <v>291</v>
      </c>
    </row>
    <row r="586" spans="4:4" x14ac:dyDescent="0.35">
      <c r="D586" s="173">
        <v>291.5</v>
      </c>
    </row>
    <row r="587" spans="4:4" x14ac:dyDescent="0.35">
      <c r="D587" s="173">
        <v>292</v>
      </c>
    </row>
    <row r="588" spans="4:4" x14ac:dyDescent="0.35">
      <c r="D588" s="173">
        <v>292.5</v>
      </c>
    </row>
    <row r="589" spans="4:4" x14ac:dyDescent="0.35">
      <c r="D589" s="173">
        <v>293</v>
      </c>
    </row>
    <row r="590" spans="4:4" x14ac:dyDescent="0.35">
      <c r="D590" s="173">
        <v>293.5</v>
      </c>
    </row>
    <row r="591" spans="4:4" x14ac:dyDescent="0.35">
      <c r="D591" s="173">
        <v>294</v>
      </c>
    </row>
    <row r="592" spans="4:4" x14ac:dyDescent="0.35">
      <c r="D592" s="173">
        <v>294.5</v>
      </c>
    </row>
    <row r="593" spans="4:4" x14ac:dyDescent="0.35">
      <c r="D593" s="173">
        <v>295</v>
      </c>
    </row>
    <row r="594" spans="4:4" x14ac:dyDescent="0.35">
      <c r="D594" s="173">
        <v>295.5</v>
      </c>
    </row>
    <row r="595" spans="4:4" x14ac:dyDescent="0.35">
      <c r="D595" s="173">
        <v>296</v>
      </c>
    </row>
    <row r="596" spans="4:4" x14ac:dyDescent="0.35">
      <c r="D596" s="173">
        <v>296.5</v>
      </c>
    </row>
    <row r="597" spans="4:4" x14ac:dyDescent="0.35">
      <c r="D597" s="173">
        <v>297</v>
      </c>
    </row>
    <row r="598" spans="4:4" x14ac:dyDescent="0.35">
      <c r="D598" s="173">
        <v>297.5</v>
      </c>
    </row>
    <row r="599" spans="4:4" x14ac:dyDescent="0.35">
      <c r="D599" s="173">
        <v>298</v>
      </c>
    </row>
    <row r="600" spans="4:4" x14ac:dyDescent="0.35">
      <c r="D600" s="173">
        <v>298.5</v>
      </c>
    </row>
    <row r="601" spans="4:4" x14ac:dyDescent="0.35">
      <c r="D601" s="173">
        <v>299</v>
      </c>
    </row>
    <row r="602" spans="4:4" x14ac:dyDescent="0.35">
      <c r="D602" s="173">
        <v>299.5</v>
      </c>
    </row>
    <row r="603" spans="4:4" x14ac:dyDescent="0.35">
      <c r="D603" s="173">
        <v>300</v>
      </c>
    </row>
    <row r="604" spans="4:4" x14ac:dyDescent="0.35">
      <c r="D604" s="173">
        <v>300.5</v>
      </c>
    </row>
    <row r="605" spans="4:4" x14ac:dyDescent="0.35">
      <c r="D605" s="173">
        <v>301</v>
      </c>
    </row>
    <row r="606" spans="4:4" x14ac:dyDescent="0.35">
      <c r="D606" s="173">
        <v>301.5</v>
      </c>
    </row>
    <row r="607" spans="4:4" x14ac:dyDescent="0.35">
      <c r="D607" s="173">
        <v>302</v>
      </c>
    </row>
    <row r="608" spans="4:4" x14ac:dyDescent="0.35">
      <c r="D608" s="173">
        <v>302.5</v>
      </c>
    </row>
    <row r="609" spans="4:4" x14ac:dyDescent="0.35">
      <c r="D609" s="173">
        <v>303</v>
      </c>
    </row>
    <row r="610" spans="4:4" x14ac:dyDescent="0.35">
      <c r="D610" s="173">
        <v>303.5</v>
      </c>
    </row>
    <row r="611" spans="4:4" x14ac:dyDescent="0.35">
      <c r="D611" s="173">
        <v>304</v>
      </c>
    </row>
    <row r="612" spans="4:4" x14ac:dyDescent="0.35">
      <c r="D612" s="173">
        <v>304.5</v>
      </c>
    </row>
    <row r="613" spans="4:4" x14ac:dyDescent="0.35">
      <c r="D613" s="173">
        <v>305</v>
      </c>
    </row>
    <row r="614" spans="4:4" x14ac:dyDescent="0.35">
      <c r="D614" s="173">
        <v>305.5</v>
      </c>
    </row>
    <row r="615" spans="4:4" x14ac:dyDescent="0.35">
      <c r="D615" s="173">
        <v>306</v>
      </c>
    </row>
    <row r="616" spans="4:4" x14ac:dyDescent="0.35">
      <c r="D616" s="173">
        <v>306.5</v>
      </c>
    </row>
    <row r="617" spans="4:4" x14ac:dyDescent="0.35">
      <c r="D617" s="173">
        <v>307</v>
      </c>
    </row>
    <row r="618" spans="4:4" x14ac:dyDescent="0.35">
      <c r="D618" s="173">
        <v>307.5</v>
      </c>
    </row>
    <row r="619" spans="4:4" x14ac:dyDescent="0.35">
      <c r="D619" s="173">
        <v>308</v>
      </c>
    </row>
    <row r="620" spans="4:4" x14ac:dyDescent="0.35">
      <c r="D620" s="173">
        <v>308.5</v>
      </c>
    </row>
    <row r="621" spans="4:4" x14ac:dyDescent="0.35">
      <c r="D621" s="173">
        <v>309</v>
      </c>
    </row>
    <row r="622" spans="4:4" x14ac:dyDescent="0.35">
      <c r="D622" s="173">
        <v>309.5</v>
      </c>
    </row>
    <row r="623" spans="4:4" x14ac:dyDescent="0.35">
      <c r="D623" s="173">
        <v>310</v>
      </c>
    </row>
    <row r="624" spans="4:4" x14ac:dyDescent="0.35">
      <c r="D624" s="173">
        <v>310.5</v>
      </c>
    </row>
    <row r="625" spans="4:4" x14ac:dyDescent="0.35">
      <c r="D625" s="173">
        <v>311</v>
      </c>
    </row>
    <row r="626" spans="4:4" x14ac:dyDescent="0.35">
      <c r="D626" s="173">
        <v>311.5</v>
      </c>
    </row>
    <row r="627" spans="4:4" x14ac:dyDescent="0.35">
      <c r="D627" s="173">
        <v>312</v>
      </c>
    </row>
    <row r="628" spans="4:4" x14ac:dyDescent="0.35">
      <c r="D628" s="173">
        <v>312.5</v>
      </c>
    </row>
    <row r="629" spans="4:4" x14ac:dyDescent="0.35">
      <c r="D629" s="173">
        <v>313</v>
      </c>
    </row>
    <row r="630" spans="4:4" x14ac:dyDescent="0.35">
      <c r="D630" s="173">
        <v>313.5</v>
      </c>
    </row>
    <row r="631" spans="4:4" x14ac:dyDescent="0.35">
      <c r="D631" s="173">
        <v>314</v>
      </c>
    </row>
    <row r="632" spans="4:4" x14ac:dyDescent="0.35">
      <c r="D632" s="173">
        <v>314.5</v>
      </c>
    </row>
    <row r="633" spans="4:4" x14ac:dyDescent="0.35">
      <c r="D633" s="173">
        <v>315</v>
      </c>
    </row>
    <row r="634" spans="4:4" x14ac:dyDescent="0.35">
      <c r="D634" s="173">
        <v>315.5</v>
      </c>
    </row>
    <row r="635" spans="4:4" x14ac:dyDescent="0.35">
      <c r="D635" s="173">
        <v>316</v>
      </c>
    </row>
    <row r="636" spans="4:4" x14ac:dyDescent="0.35">
      <c r="D636" s="173">
        <v>316.5</v>
      </c>
    </row>
    <row r="637" spans="4:4" x14ac:dyDescent="0.35">
      <c r="D637" s="173">
        <v>317</v>
      </c>
    </row>
    <row r="638" spans="4:4" x14ac:dyDescent="0.35">
      <c r="D638" s="173">
        <v>317.5</v>
      </c>
    </row>
    <row r="639" spans="4:4" x14ac:dyDescent="0.35">
      <c r="D639" s="173">
        <v>318</v>
      </c>
    </row>
    <row r="640" spans="4:4" x14ac:dyDescent="0.35">
      <c r="D640" s="173">
        <v>318.5</v>
      </c>
    </row>
    <row r="641" spans="4:4" x14ac:dyDescent="0.35">
      <c r="D641" s="173">
        <v>319</v>
      </c>
    </row>
    <row r="642" spans="4:4" x14ac:dyDescent="0.35">
      <c r="D642" s="173">
        <v>319.5</v>
      </c>
    </row>
    <row r="643" spans="4:4" x14ac:dyDescent="0.35">
      <c r="D643" s="173">
        <v>320</v>
      </c>
    </row>
    <row r="644" spans="4:4" x14ac:dyDescent="0.35">
      <c r="D644" s="173">
        <v>320.5</v>
      </c>
    </row>
    <row r="645" spans="4:4" x14ac:dyDescent="0.35">
      <c r="D645" s="173">
        <v>321</v>
      </c>
    </row>
    <row r="646" spans="4:4" x14ac:dyDescent="0.35">
      <c r="D646" s="173">
        <v>321.5</v>
      </c>
    </row>
    <row r="647" spans="4:4" x14ac:dyDescent="0.35">
      <c r="D647" s="173">
        <v>322</v>
      </c>
    </row>
    <row r="648" spans="4:4" x14ac:dyDescent="0.35">
      <c r="D648" s="173">
        <v>322.5</v>
      </c>
    </row>
    <row r="649" spans="4:4" x14ac:dyDescent="0.35">
      <c r="D649" s="173">
        <v>323</v>
      </c>
    </row>
    <row r="650" spans="4:4" x14ac:dyDescent="0.35">
      <c r="D650" s="173">
        <v>323.5</v>
      </c>
    </row>
    <row r="651" spans="4:4" x14ac:dyDescent="0.35">
      <c r="D651" s="173">
        <v>324</v>
      </c>
    </row>
    <row r="652" spans="4:4" x14ac:dyDescent="0.35">
      <c r="D652" s="173">
        <v>324.5</v>
      </c>
    </row>
    <row r="653" spans="4:4" x14ac:dyDescent="0.35">
      <c r="D653" s="173">
        <v>325</v>
      </c>
    </row>
    <row r="654" spans="4:4" x14ac:dyDescent="0.35">
      <c r="D654" s="173">
        <v>325.5</v>
      </c>
    </row>
    <row r="655" spans="4:4" x14ac:dyDescent="0.35">
      <c r="D655" s="173">
        <v>326</v>
      </c>
    </row>
    <row r="656" spans="4:4" x14ac:dyDescent="0.35">
      <c r="D656" s="173">
        <v>326.5</v>
      </c>
    </row>
    <row r="657" spans="4:4" x14ac:dyDescent="0.35">
      <c r="D657" s="173">
        <v>327</v>
      </c>
    </row>
    <row r="658" spans="4:4" x14ac:dyDescent="0.35">
      <c r="D658" s="173">
        <v>327.5</v>
      </c>
    </row>
    <row r="659" spans="4:4" x14ac:dyDescent="0.35">
      <c r="D659" s="173">
        <v>328</v>
      </c>
    </row>
    <row r="660" spans="4:4" x14ac:dyDescent="0.35">
      <c r="D660" s="173">
        <v>328.5</v>
      </c>
    </row>
    <row r="661" spans="4:4" x14ac:dyDescent="0.35">
      <c r="D661" s="173">
        <v>329</v>
      </c>
    </row>
    <row r="662" spans="4:4" x14ac:dyDescent="0.35">
      <c r="D662" s="173">
        <v>329.5</v>
      </c>
    </row>
    <row r="663" spans="4:4" x14ac:dyDescent="0.35">
      <c r="D663" s="173">
        <v>330</v>
      </c>
    </row>
    <row r="664" spans="4:4" x14ac:dyDescent="0.35">
      <c r="D664" s="173">
        <v>330.5</v>
      </c>
    </row>
    <row r="665" spans="4:4" x14ac:dyDescent="0.35">
      <c r="D665" s="173">
        <v>331</v>
      </c>
    </row>
    <row r="666" spans="4:4" x14ac:dyDescent="0.35">
      <c r="D666" s="173">
        <v>331.5</v>
      </c>
    </row>
    <row r="667" spans="4:4" x14ac:dyDescent="0.35">
      <c r="D667" s="173">
        <v>332</v>
      </c>
    </row>
    <row r="668" spans="4:4" x14ac:dyDescent="0.35">
      <c r="D668" s="173">
        <v>332.5</v>
      </c>
    </row>
    <row r="669" spans="4:4" x14ac:dyDescent="0.35">
      <c r="D669" s="173">
        <v>333</v>
      </c>
    </row>
    <row r="670" spans="4:4" x14ac:dyDescent="0.35">
      <c r="D670" s="173">
        <v>333.5</v>
      </c>
    </row>
    <row r="671" spans="4:4" x14ac:dyDescent="0.35">
      <c r="D671" s="173">
        <v>334</v>
      </c>
    </row>
    <row r="672" spans="4:4" x14ac:dyDescent="0.35">
      <c r="D672" s="173">
        <v>334.5</v>
      </c>
    </row>
    <row r="673" spans="4:4" x14ac:dyDescent="0.35">
      <c r="D673" s="173">
        <v>335</v>
      </c>
    </row>
    <row r="674" spans="4:4" x14ac:dyDescent="0.35">
      <c r="D674" s="173">
        <v>335.5</v>
      </c>
    </row>
    <row r="675" spans="4:4" x14ac:dyDescent="0.35">
      <c r="D675" s="173">
        <v>336</v>
      </c>
    </row>
    <row r="676" spans="4:4" x14ac:dyDescent="0.35">
      <c r="D676" s="173">
        <v>336.5</v>
      </c>
    </row>
    <row r="677" spans="4:4" x14ac:dyDescent="0.35">
      <c r="D677" s="173">
        <v>337</v>
      </c>
    </row>
    <row r="678" spans="4:4" x14ac:dyDescent="0.35">
      <c r="D678" s="173">
        <v>337.5</v>
      </c>
    </row>
    <row r="679" spans="4:4" x14ac:dyDescent="0.35">
      <c r="D679" s="173">
        <v>338</v>
      </c>
    </row>
    <row r="680" spans="4:4" x14ac:dyDescent="0.35">
      <c r="D680" s="173">
        <v>338.5</v>
      </c>
    </row>
    <row r="681" spans="4:4" x14ac:dyDescent="0.35">
      <c r="D681" s="173">
        <v>339</v>
      </c>
    </row>
    <row r="682" spans="4:4" x14ac:dyDescent="0.35">
      <c r="D682" s="173">
        <v>339.5</v>
      </c>
    </row>
    <row r="683" spans="4:4" x14ac:dyDescent="0.35">
      <c r="D683" s="173">
        <v>340</v>
      </c>
    </row>
    <row r="684" spans="4:4" x14ac:dyDescent="0.35">
      <c r="D684" s="173">
        <v>340.5</v>
      </c>
    </row>
    <row r="685" spans="4:4" x14ac:dyDescent="0.35">
      <c r="D685" s="173">
        <v>341</v>
      </c>
    </row>
    <row r="686" spans="4:4" x14ac:dyDescent="0.35">
      <c r="D686" s="173">
        <v>341.5</v>
      </c>
    </row>
    <row r="687" spans="4:4" x14ac:dyDescent="0.35">
      <c r="D687" s="173">
        <v>342</v>
      </c>
    </row>
    <row r="688" spans="4:4" x14ac:dyDescent="0.35">
      <c r="D688" s="173">
        <v>342.5</v>
      </c>
    </row>
    <row r="689" spans="4:4" x14ac:dyDescent="0.35">
      <c r="D689" s="173">
        <v>343</v>
      </c>
    </row>
    <row r="690" spans="4:4" x14ac:dyDescent="0.35">
      <c r="D690" s="173">
        <v>343.5</v>
      </c>
    </row>
    <row r="691" spans="4:4" x14ac:dyDescent="0.35">
      <c r="D691" s="173">
        <v>344</v>
      </c>
    </row>
    <row r="692" spans="4:4" x14ac:dyDescent="0.35">
      <c r="D692" s="173">
        <v>344.5</v>
      </c>
    </row>
    <row r="693" spans="4:4" x14ac:dyDescent="0.35">
      <c r="D693" s="173">
        <v>345</v>
      </c>
    </row>
    <row r="694" spans="4:4" x14ac:dyDescent="0.35">
      <c r="D694" s="173">
        <v>345.5</v>
      </c>
    </row>
    <row r="695" spans="4:4" x14ac:dyDescent="0.35">
      <c r="D695" s="173">
        <v>346</v>
      </c>
    </row>
    <row r="696" spans="4:4" x14ac:dyDescent="0.35">
      <c r="D696" s="173">
        <v>346.5</v>
      </c>
    </row>
    <row r="697" spans="4:4" x14ac:dyDescent="0.35">
      <c r="D697" s="173">
        <v>347</v>
      </c>
    </row>
    <row r="698" spans="4:4" x14ac:dyDescent="0.35">
      <c r="D698" s="173">
        <v>347.5</v>
      </c>
    </row>
    <row r="699" spans="4:4" x14ac:dyDescent="0.35">
      <c r="D699" s="173">
        <v>348</v>
      </c>
    </row>
    <row r="700" spans="4:4" x14ac:dyDescent="0.35">
      <c r="D700" s="173">
        <v>348.5</v>
      </c>
    </row>
    <row r="701" spans="4:4" x14ac:dyDescent="0.35">
      <c r="D701" s="173">
        <v>349</v>
      </c>
    </row>
    <row r="702" spans="4:4" x14ac:dyDescent="0.35">
      <c r="D702" s="173">
        <v>349.5</v>
      </c>
    </row>
    <row r="703" spans="4:4" x14ac:dyDescent="0.35">
      <c r="D703" s="173">
        <v>350</v>
      </c>
    </row>
    <row r="704" spans="4:4" x14ac:dyDescent="0.35">
      <c r="D704" s="173">
        <v>350.5</v>
      </c>
    </row>
    <row r="705" spans="4:4" x14ac:dyDescent="0.35">
      <c r="D705" s="173">
        <v>351</v>
      </c>
    </row>
    <row r="706" spans="4:4" x14ac:dyDescent="0.35">
      <c r="D706" s="173">
        <v>351.5</v>
      </c>
    </row>
    <row r="707" spans="4:4" x14ac:dyDescent="0.35">
      <c r="D707" s="173">
        <v>352</v>
      </c>
    </row>
    <row r="708" spans="4:4" x14ac:dyDescent="0.35">
      <c r="D708" s="173">
        <v>352.5</v>
      </c>
    </row>
    <row r="709" spans="4:4" x14ac:dyDescent="0.35">
      <c r="D709" s="173">
        <v>353</v>
      </c>
    </row>
    <row r="710" spans="4:4" x14ac:dyDescent="0.35">
      <c r="D710" s="173">
        <v>353.5</v>
      </c>
    </row>
    <row r="711" spans="4:4" x14ac:dyDescent="0.35">
      <c r="D711" s="173">
        <v>354</v>
      </c>
    </row>
    <row r="712" spans="4:4" x14ac:dyDescent="0.35">
      <c r="D712" s="173">
        <v>354.5</v>
      </c>
    </row>
    <row r="713" spans="4:4" x14ac:dyDescent="0.35">
      <c r="D713" s="173">
        <v>355</v>
      </c>
    </row>
    <row r="714" spans="4:4" x14ac:dyDescent="0.35">
      <c r="D714" s="173">
        <v>355.5</v>
      </c>
    </row>
    <row r="715" spans="4:4" x14ac:dyDescent="0.35">
      <c r="D715" s="173">
        <v>356</v>
      </c>
    </row>
    <row r="716" spans="4:4" x14ac:dyDescent="0.35">
      <c r="D716" s="173">
        <v>356.5</v>
      </c>
    </row>
    <row r="717" spans="4:4" x14ac:dyDescent="0.35">
      <c r="D717" s="173">
        <v>357</v>
      </c>
    </row>
    <row r="718" spans="4:4" x14ac:dyDescent="0.35">
      <c r="D718" s="173">
        <v>357.5</v>
      </c>
    </row>
    <row r="719" spans="4:4" x14ac:dyDescent="0.35">
      <c r="D719" s="173">
        <v>358</v>
      </c>
    </row>
    <row r="720" spans="4:4" x14ac:dyDescent="0.35">
      <c r="D720" s="173">
        <v>358.5</v>
      </c>
    </row>
    <row r="721" spans="4:4" x14ac:dyDescent="0.35">
      <c r="D721" s="173">
        <v>359</v>
      </c>
    </row>
    <row r="722" spans="4:4" x14ac:dyDescent="0.35">
      <c r="D722" s="173">
        <v>359.5</v>
      </c>
    </row>
    <row r="723" spans="4:4" x14ac:dyDescent="0.35">
      <c r="D723" s="173">
        <v>360</v>
      </c>
    </row>
    <row r="724" spans="4:4" x14ac:dyDescent="0.35">
      <c r="D724" s="173">
        <v>360.5</v>
      </c>
    </row>
    <row r="725" spans="4:4" x14ac:dyDescent="0.35">
      <c r="D725" s="173">
        <v>361</v>
      </c>
    </row>
    <row r="726" spans="4:4" x14ac:dyDescent="0.35">
      <c r="D726" s="173">
        <v>361.5</v>
      </c>
    </row>
    <row r="727" spans="4:4" x14ac:dyDescent="0.35">
      <c r="D727" s="173">
        <v>362</v>
      </c>
    </row>
    <row r="728" spans="4:4" x14ac:dyDescent="0.35">
      <c r="D728" s="173">
        <v>362.5</v>
      </c>
    </row>
    <row r="729" spans="4:4" x14ac:dyDescent="0.35">
      <c r="D729" s="173">
        <v>363</v>
      </c>
    </row>
    <row r="730" spans="4:4" x14ac:dyDescent="0.35">
      <c r="D730" s="173">
        <v>363.5</v>
      </c>
    </row>
    <row r="731" spans="4:4" x14ac:dyDescent="0.35">
      <c r="D731" s="173">
        <v>364</v>
      </c>
    </row>
    <row r="732" spans="4:4" x14ac:dyDescent="0.35">
      <c r="D732" s="173">
        <v>364.5</v>
      </c>
    </row>
    <row r="733" spans="4:4" x14ac:dyDescent="0.35">
      <c r="D733" s="173">
        <v>365</v>
      </c>
    </row>
    <row r="734" spans="4:4" x14ac:dyDescent="0.35">
      <c r="D734" s="173">
        <v>365.5</v>
      </c>
    </row>
    <row r="735" spans="4:4" x14ac:dyDescent="0.35">
      <c r="D735" s="173">
        <v>366</v>
      </c>
    </row>
    <row r="736" spans="4:4" x14ac:dyDescent="0.35">
      <c r="D736" s="173">
        <v>366.5</v>
      </c>
    </row>
    <row r="737" spans="4:4" x14ac:dyDescent="0.35">
      <c r="D737" s="173">
        <v>367</v>
      </c>
    </row>
    <row r="738" spans="4:4" x14ac:dyDescent="0.35">
      <c r="D738" s="173">
        <v>367.5</v>
      </c>
    </row>
    <row r="739" spans="4:4" x14ac:dyDescent="0.35">
      <c r="D739" s="173">
        <v>368</v>
      </c>
    </row>
    <row r="740" spans="4:4" x14ac:dyDescent="0.35">
      <c r="D740" s="173">
        <v>368.5</v>
      </c>
    </row>
    <row r="741" spans="4:4" x14ac:dyDescent="0.35">
      <c r="D741" s="173">
        <v>369</v>
      </c>
    </row>
    <row r="742" spans="4:4" x14ac:dyDescent="0.35">
      <c r="D742" s="173">
        <v>369.5</v>
      </c>
    </row>
    <row r="743" spans="4:4" x14ac:dyDescent="0.35">
      <c r="D743" s="173">
        <v>370</v>
      </c>
    </row>
    <row r="744" spans="4:4" x14ac:dyDescent="0.35">
      <c r="D744" s="173">
        <v>370.5</v>
      </c>
    </row>
    <row r="745" spans="4:4" x14ac:dyDescent="0.35">
      <c r="D745" s="173">
        <v>371</v>
      </c>
    </row>
    <row r="746" spans="4:4" x14ac:dyDescent="0.35">
      <c r="D746" s="173">
        <v>371.5</v>
      </c>
    </row>
    <row r="747" spans="4:4" x14ac:dyDescent="0.35">
      <c r="D747" s="173">
        <v>372</v>
      </c>
    </row>
    <row r="748" spans="4:4" x14ac:dyDescent="0.35">
      <c r="D748" s="173">
        <v>372.5</v>
      </c>
    </row>
    <row r="749" spans="4:4" x14ac:dyDescent="0.35">
      <c r="D749" s="173">
        <v>373</v>
      </c>
    </row>
    <row r="750" spans="4:4" x14ac:dyDescent="0.35">
      <c r="D750" s="173">
        <v>373.5</v>
      </c>
    </row>
    <row r="751" spans="4:4" x14ac:dyDescent="0.35">
      <c r="D751" s="173">
        <v>374</v>
      </c>
    </row>
    <row r="752" spans="4:4" x14ac:dyDescent="0.35">
      <c r="D752" s="173">
        <v>374.5</v>
      </c>
    </row>
    <row r="753" spans="4:4" x14ac:dyDescent="0.35">
      <c r="D753" s="173">
        <v>375</v>
      </c>
    </row>
    <row r="754" spans="4:4" x14ac:dyDescent="0.35">
      <c r="D754" s="173">
        <v>375.5</v>
      </c>
    </row>
    <row r="755" spans="4:4" x14ac:dyDescent="0.35">
      <c r="D755" s="173">
        <v>376</v>
      </c>
    </row>
    <row r="756" spans="4:4" x14ac:dyDescent="0.35">
      <c r="D756" s="173">
        <v>376.5</v>
      </c>
    </row>
    <row r="757" spans="4:4" x14ac:dyDescent="0.35">
      <c r="D757" s="173">
        <v>377</v>
      </c>
    </row>
    <row r="758" spans="4:4" x14ac:dyDescent="0.35">
      <c r="D758" s="173">
        <v>377.5</v>
      </c>
    </row>
    <row r="759" spans="4:4" x14ac:dyDescent="0.35">
      <c r="D759" s="173">
        <v>378</v>
      </c>
    </row>
    <row r="760" spans="4:4" x14ac:dyDescent="0.35">
      <c r="D760" s="173">
        <v>378.5</v>
      </c>
    </row>
    <row r="761" spans="4:4" x14ac:dyDescent="0.35">
      <c r="D761" s="173">
        <v>379</v>
      </c>
    </row>
    <row r="762" spans="4:4" x14ac:dyDescent="0.35">
      <c r="D762" s="173">
        <v>379.5</v>
      </c>
    </row>
    <row r="763" spans="4:4" x14ac:dyDescent="0.35">
      <c r="D763" s="173">
        <v>380</v>
      </c>
    </row>
    <row r="764" spans="4:4" x14ac:dyDescent="0.35">
      <c r="D764" s="173">
        <v>380.5</v>
      </c>
    </row>
    <row r="765" spans="4:4" x14ac:dyDescent="0.35">
      <c r="D765" s="173">
        <v>381</v>
      </c>
    </row>
    <row r="766" spans="4:4" x14ac:dyDescent="0.35">
      <c r="D766" s="173">
        <v>381.5</v>
      </c>
    </row>
    <row r="767" spans="4:4" x14ac:dyDescent="0.35">
      <c r="D767" s="173">
        <v>382</v>
      </c>
    </row>
    <row r="768" spans="4:4" x14ac:dyDescent="0.35">
      <c r="D768" s="173">
        <v>382.5</v>
      </c>
    </row>
    <row r="769" spans="4:4" x14ac:dyDescent="0.35">
      <c r="D769" s="173">
        <v>383</v>
      </c>
    </row>
    <row r="770" spans="4:4" x14ac:dyDescent="0.35">
      <c r="D770" s="173">
        <v>383.5</v>
      </c>
    </row>
    <row r="771" spans="4:4" x14ac:dyDescent="0.35">
      <c r="D771" s="173">
        <v>384</v>
      </c>
    </row>
    <row r="772" spans="4:4" x14ac:dyDescent="0.35">
      <c r="D772" s="173">
        <v>384.5</v>
      </c>
    </row>
    <row r="773" spans="4:4" x14ac:dyDescent="0.35">
      <c r="D773" s="173">
        <v>385</v>
      </c>
    </row>
    <row r="774" spans="4:4" x14ac:dyDescent="0.35">
      <c r="D774" s="173">
        <v>385.5</v>
      </c>
    </row>
    <row r="775" spans="4:4" x14ac:dyDescent="0.35">
      <c r="D775" s="173">
        <v>386</v>
      </c>
    </row>
    <row r="776" spans="4:4" x14ac:dyDescent="0.35">
      <c r="D776" s="173">
        <v>386.5</v>
      </c>
    </row>
    <row r="777" spans="4:4" x14ac:dyDescent="0.35">
      <c r="D777" s="173">
        <v>387</v>
      </c>
    </row>
    <row r="778" spans="4:4" x14ac:dyDescent="0.35">
      <c r="D778" s="173">
        <v>387.5</v>
      </c>
    </row>
    <row r="779" spans="4:4" x14ac:dyDescent="0.35">
      <c r="D779" s="173">
        <v>388</v>
      </c>
    </row>
    <row r="780" spans="4:4" x14ac:dyDescent="0.35">
      <c r="D780" s="173">
        <v>388.5</v>
      </c>
    </row>
    <row r="781" spans="4:4" x14ac:dyDescent="0.35">
      <c r="D781" s="173">
        <v>389</v>
      </c>
    </row>
    <row r="782" spans="4:4" x14ac:dyDescent="0.35">
      <c r="D782" s="173">
        <v>389.5</v>
      </c>
    </row>
    <row r="783" spans="4:4" x14ac:dyDescent="0.35">
      <c r="D783" s="173">
        <v>390</v>
      </c>
    </row>
    <row r="784" spans="4:4" x14ac:dyDescent="0.35">
      <c r="D784" s="173">
        <v>390.5</v>
      </c>
    </row>
    <row r="785" spans="4:4" x14ac:dyDescent="0.35">
      <c r="D785" s="173">
        <v>391</v>
      </c>
    </row>
    <row r="786" spans="4:4" x14ac:dyDescent="0.35">
      <c r="D786" s="173">
        <v>391.5</v>
      </c>
    </row>
    <row r="787" spans="4:4" x14ac:dyDescent="0.35">
      <c r="D787" s="173">
        <v>392</v>
      </c>
    </row>
    <row r="788" spans="4:4" x14ac:dyDescent="0.35">
      <c r="D788" s="173">
        <v>392.5</v>
      </c>
    </row>
    <row r="789" spans="4:4" x14ac:dyDescent="0.35">
      <c r="D789" s="173">
        <v>393</v>
      </c>
    </row>
    <row r="790" spans="4:4" x14ac:dyDescent="0.35">
      <c r="D790" s="173">
        <v>393.5</v>
      </c>
    </row>
    <row r="791" spans="4:4" x14ac:dyDescent="0.35">
      <c r="D791" s="173">
        <v>394</v>
      </c>
    </row>
    <row r="792" spans="4:4" x14ac:dyDescent="0.35">
      <c r="D792" s="173">
        <v>394.5</v>
      </c>
    </row>
    <row r="793" spans="4:4" x14ac:dyDescent="0.35">
      <c r="D793" s="173">
        <v>395</v>
      </c>
    </row>
    <row r="794" spans="4:4" x14ac:dyDescent="0.35">
      <c r="D794" s="173">
        <v>395.5</v>
      </c>
    </row>
    <row r="795" spans="4:4" x14ac:dyDescent="0.35">
      <c r="D795" s="173">
        <v>396</v>
      </c>
    </row>
    <row r="796" spans="4:4" x14ac:dyDescent="0.35">
      <c r="D796" s="173">
        <v>396.5</v>
      </c>
    </row>
    <row r="797" spans="4:4" x14ac:dyDescent="0.35">
      <c r="D797" s="173">
        <v>397</v>
      </c>
    </row>
    <row r="798" spans="4:4" x14ac:dyDescent="0.35">
      <c r="D798" s="173">
        <v>397.5</v>
      </c>
    </row>
    <row r="799" spans="4:4" x14ac:dyDescent="0.35">
      <c r="D799" s="173">
        <v>398</v>
      </c>
    </row>
    <row r="800" spans="4:4" x14ac:dyDescent="0.35">
      <c r="D800" s="173">
        <v>398.5</v>
      </c>
    </row>
    <row r="801" spans="4:4" x14ac:dyDescent="0.35">
      <c r="D801" s="173">
        <v>399</v>
      </c>
    </row>
    <row r="802" spans="4:4" x14ac:dyDescent="0.35">
      <c r="D802" s="173">
        <v>399.5</v>
      </c>
    </row>
    <row r="803" spans="4:4" x14ac:dyDescent="0.35">
      <c r="D803" s="173">
        <v>400</v>
      </c>
    </row>
    <row r="804" spans="4:4" x14ac:dyDescent="0.35">
      <c r="D804" s="173">
        <v>399.5</v>
      </c>
    </row>
    <row r="805" spans="4:4" x14ac:dyDescent="0.35">
      <c r="D805" s="173">
        <v>400</v>
      </c>
    </row>
    <row r="806" spans="4:4" x14ac:dyDescent="0.35">
      <c r="D806" s="173">
        <v>400.5</v>
      </c>
    </row>
    <row r="807" spans="4:4" x14ac:dyDescent="0.35">
      <c r="D807" s="173">
        <v>401</v>
      </c>
    </row>
    <row r="808" spans="4:4" x14ac:dyDescent="0.35">
      <c r="D808" s="173">
        <v>401.5</v>
      </c>
    </row>
    <row r="809" spans="4:4" x14ac:dyDescent="0.35">
      <c r="D809" s="173">
        <v>402</v>
      </c>
    </row>
    <row r="810" spans="4:4" x14ac:dyDescent="0.35">
      <c r="D810" s="173">
        <v>402.5</v>
      </c>
    </row>
    <row r="811" spans="4:4" x14ac:dyDescent="0.35">
      <c r="D811" s="173">
        <v>403</v>
      </c>
    </row>
    <row r="812" spans="4:4" x14ac:dyDescent="0.35">
      <c r="D812" s="173">
        <v>403.5</v>
      </c>
    </row>
    <row r="813" spans="4:4" x14ac:dyDescent="0.35">
      <c r="D813" s="173">
        <v>404</v>
      </c>
    </row>
    <row r="814" spans="4:4" x14ac:dyDescent="0.35">
      <c r="D814" s="173">
        <v>404.5</v>
      </c>
    </row>
    <row r="815" spans="4:4" x14ac:dyDescent="0.35">
      <c r="D815" s="173">
        <v>405</v>
      </c>
    </row>
    <row r="816" spans="4:4" x14ac:dyDescent="0.35">
      <c r="D816" s="173">
        <v>405.5</v>
      </c>
    </row>
    <row r="817" spans="4:4" x14ac:dyDescent="0.35">
      <c r="D817" s="173">
        <v>406</v>
      </c>
    </row>
    <row r="818" spans="4:4" x14ac:dyDescent="0.35">
      <c r="D818" s="173">
        <v>406.5</v>
      </c>
    </row>
    <row r="819" spans="4:4" x14ac:dyDescent="0.35">
      <c r="D819" s="173">
        <v>407</v>
      </c>
    </row>
    <row r="820" spans="4:4" x14ac:dyDescent="0.35">
      <c r="D820" s="173">
        <v>407.5</v>
      </c>
    </row>
    <row r="821" spans="4:4" x14ac:dyDescent="0.35">
      <c r="D821" s="173">
        <v>408</v>
      </c>
    </row>
    <row r="822" spans="4:4" x14ac:dyDescent="0.35">
      <c r="D822" s="173">
        <v>408.5</v>
      </c>
    </row>
    <row r="823" spans="4:4" x14ac:dyDescent="0.35">
      <c r="D823" s="173">
        <v>409</v>
      </c>
    </row>
    <row r="824" spans="4:4" x14ac:dyDescent="0.35">
      <c r="D824" s="173">
        <v>409.5</v>
      </c>
    </row>
    <row r="825" spans="4:4" x14ac:dyDescent="0.35">
      <c r="D825" s="173">
        <v>410</v>
      </c>
    </row>
    <row r="826" spans="4:4" x14ac:dyDescent="0.35">
      <c r="D826" s="173">
        <v>410.5</v>
      </c>
    </row>
    <row r="827" spans="4:4" x14ac:dyDescent="0.35">
      <c r="D827" s="173">
        <v>411</v>
      </c>
    </row>
    <row r="828" spans="4:4" x14ac:dyDescent="0.35">
      <c r="D828" s="173">
        <v>411.5</v>
      </c>
    </row>
    <row r="829" spans="4:4" x14ac:dyDescent="0.35">
      <c r="D829" s="173">
        <v>412</v>
      </c>
    </row>
    <row r="830" spans="4:4" x14ac:dyDescent="0.35">
      <c r="D830" s="173">
        <v>412.5</v>
      </c>
    </row>
    <row r="831" spans="4:4" x14ac:dyDescent="0.35">
      <c r="D831" s="173">
        <v>413</v>
      </c>
    </row>
    <row r="832" spans="4:4" x14ac:dyDescent="0.35">
      <c r="D832" s="173">
        <v>413.5</v>
      </c>
    </row>
    <row r="833" spans="4:4" x14ac:dyDescent="0.35">
      <c r="D833" s="173">
        <v>414</v>
      </c>
    </row>
    <row r="834" spans="4:4" x14ac:dyDescent="0.35">
      <c r="D834" s="173">
        <v>414.5</v>
      </c>
    </row>
    <row r="835" spans="4:4" x14ac:dyDescent="0.35">
      <c r="D835" s="173">
        <v>415</v>
      </c>
    </row>
    <row r="836" spans="4:4" x14ac:dyDescent="0.35">
      <c r="D836" s="173">
        <v>415.5</v>
      </c>
    </row>
    <row r="837" spans="4:4" x14ac:dyDescent="0.35">
      <c r="D837" s="173">
        <v>416</v>
      </c>
    </row>
    <row r="838" spans="4:4" x14ac:dyDescent="0.35">
      <c r="D838" s="173">
        <v>416.5</v>
      </c>
    </row>
    <row r="839" spans="4:4" x14ac:dyDescent="0.35">
      <c r="D839" s="173">
        <v>417</v>
      </c>
    </row>
    <row r="840" spans="4:4" x14ac:dyDescent="0.35">
      <c r="D840" s="173">
        <v>417.5</v>
      </c>
    </row>
    <row r="841" spans="4:4" x14ac:dyDescent="0.35">
      <c r="D841" s="173">
        <v>418</v>
      </c>
    </row>
    <row r="842" spans="4:4" x14ac:dyDescent="0.35">
      <c r="D842" s="173">
        <v>418.5</v>
      </c>
    </row>
    <row r="843" spans="4:4" x14ac:dyDescent="0.35">
      <c r="D843" s="173">
        <v>419</v>
      </c>
    </row>
    <row r="844" spans="4:4" x14ac:dyDescent="0.35">
      <c r="D844" s="173">
        <v>419.5</v>
      </c>
    </row>
    <row r="845" spans="4:4" x14ac:dyDescent="0.35">
      <c r="D845" s="173">
        <v>420</v>
      </c>
    </row>
    <row r="846" spans="4:4" x14ac:dyDescent="0.35">
      <c r="D846" s="173">
        <v>420.5</v>
      </c>
    </row>
    <row r="847" spans="4:4" x14ac:dyDescent="0.35">
      <c r="D847" s="173">
        <v>421</v>
      </c>
    </row>
    <row r="848" spans="4:4" x14ac:dyDescent="0.35">
      <c r="D848" s="173">
        <v>421.5</v>
      </c>
    </row>
    <row r="849" spans="4:4" x14ac:dyDescent="0.35">
      <c r="D849" s="173">
        <v>422</v>
      </c>
    </row>
    <row r="850" spans="4:4" x14ac:dyDescent="0.35">
      <c r="D850" s="173">
        <v>422.5</v>
      </c>
    </row>
    <row r="851" spans="4:4" x14ac:dyDescent="0.35">
      <c r="D851" s="173">
        <v>423</v>
      </c>
    </row>
    <row r="852" spans="4:4" x14ac:dyDescent="0.35">
      <c r="D852" s="173">
        <v>423.5</v>
      </c>
    </row>
    <row r="853" spans="4:4" x14ac:dyDescent="0.35">
      <c r="D853" s="173">
        <v>424</v>
      </c>
    </row>
    <row r="854" spans="4:4" x14ac:dyDescent="0.35">
      <c r="D854" s="173">
        <v>424.5</v>
      </c>
    </row>
    <row r="855" spans="4:4" x14ac:dyDescent="0.35">
      <c r="D855" s="173">
        <v>425</v>
      </c>
    </row>
    <row r="856" spans="4:4" x14ac:dyDescent="0.35">
      <c r="D856" s="173">
        <v>425.5</v>
      </c>
    </row>
    <row r="857" spans="4:4" x14ac:dyDescent="0.35">
      <c r="D857" s="173">
        <v>426</v>
      </c>
    </row>
    <row r="858" spans="4:4" x14ac:dyDescent="0.35">
      <c r="D858" s="173">
        <v>426.5</v>
      </c>
    </row>
    <row r="859" spans="4:4" x14ac:dyDescent="0.35">
      <c r="D859" s="173">
        <v>427</v>
      </c>
    </row>
    <row r="860" spans="4:4" x14ac:dyDescent="0.35">
      <c r="D860" s="173">
        <v>427.5</v>
      </c>
    </row>
    <row r="861" spans="4:4" x14ac:dyDescent="0.35">
      <c r="D861" s="173">
        <v>428</v>
      </c>
    </row>
    <row r="862" spans="4:4" x14ac:dyDescent="0.35">
      <c r="D862" s="173">
        <v>428.5</v>
      </c>
    </row>
    <row r="863" spans="4:4" x14ac:dyDescent="0.35">
      <c r="D863" s="173">
        <v>429</v>
      </c>
    </row>
    <row r="864" spans="4:4" x14ac:dyDescent="0.35">
      <c r="D864" s="173">
        <v>429.5</v>
      </c>
    </row>
    <row r="865" spans="4:4" x14ac:dyDescent="0.35">
      <c r="D865" s="173">
        <v>430</v>
      </c>
    </row>
    <row r="866" spans="4:4" x14ac:dyDescent="0.35">
      <c r="D866" s="173">
        <v>430.5</v>
      </c>
    </row>
    <row r="867" spans="4:4" x14ac:dyDescent="0.35">
      <c r="D867" s="173">
        <v>431</v>
      </c>
    </row>
    <row r="868" spans="4:4" x14ac:dyDescent="0.35">
      <c r="D868" s="173">
        <v>431.5</v>
      </c>
    </row>
    <row r="869" spans="4:4" x14ac:dyDescent="0.35">
      <c r="D869" s="173">
        <v>432</v>
      </c>
    </row>
    <row r="870" spans="4:4" x14ac:dyDescent="0.35">
      <c r="D870" s="173">
        <v>432.5</v>
      </c>
    </row>
    <row r="871" spans="4:4" x14ac:dyDescent="0.35">
      <c r="D871" s="173">
        <v>433</v>
      </c>
    </row>
    <row r="872" spans="4:4" x14ac:dyDescent="0.35">
      <c r="D872" s="173">
        <v>433.5</v>
      </c>
    </row>
    <row r="873" spans="4:4" x14ac:dyDescent="0.35">
      <c r="D873" s="173">
        <v>434</v>
      </c>
    </row>
    <row r="874" spans="4:4" x14ac:dyDescent="0.35">
      <c r="D874" s="173">
        <v>434.5</v>
      </c>
    </row>
    <row r="875" spans="4:4" x14ac:dyDescent="0.35">
      <c r="D875" s="173">
        <v>435</v>
      </c>
    </row>
    <row r="876" spans="4:4" x14ac:dyDescent="0.35">
      <c r="D876" s="173">
        <v>435.5</v>
      </c>
    </row>
    <row r="877" spans="4:4" x14ac:dyDescent="0.35">
      <c r="D877" s="173">
        <v>436</v>
      </c>
    </row>
    <row r="878" spans="4:4" x14ac:dyDescent="0.35">
      <c r="D878" s="173">
        <v>436.5</v>
      </c>
    </row>
    <row r="879" spans="4:4" x14ac:dyDescent="0.35">
      <c r="D879" s="173">
        <v>437</v>
      </c>
    </row>
    <row r="880" spans="4:4" x14ac:dyDescent="0.35">
      <c r="D880" s="173">
        <v>437.5</v>
      </c>
    </row>
    <row r="881" spans="4:4" x14ac:dyDescent="0.35">
      <c r="D881" s="173">
        <v>438</v>
      </c>
    </row>
    <row r="882" spans="4:4" x14ac:dyDescent="0.35">
      <c r="D882" s="173">
        <v>438.5</v>
      </c>
    </row>
    <row r="883" spans="4:4" x14ac:dyDescent="0.35">
      <c r="D883" s="173">
        <v>439</v>
      </c>
    </row>
    <row r="884" spans="4:4" x14ac:dyDescent="0.35">
      <c r="D884" s="173">
        <v>439.5</v>
      </c>
    </row>
    <row r="885" spans="4:4" x14ac:dyDescent="0.35">
      <c r="D885" s="173">
        <v>440</v>
      </c>
    </row>
    <row r="886" spans="4:4" x14ac:dyDescent="0.35">
      <c r="D886" s="173">
        <v>440.5</v>
      </c>
    </row>
    <row r="887" spans="4:4" x14ac:dyDescent="0.35">
      <c r="D887" s="173">
        <v>441</v>
      </c>
    </row>
    <row r="888" spans="4:4" x14ac:dyDescent="0.35">
      <c r="D888" s="173">
        <v>441.5</v>
      </c>
    </row>
    <row r="889" spans="4:4" x14ac:dyDescent="0.35">
      <c r="D889" s="173">
        <v>442</v>
      </c>
    </row>
    <row r="890" spans="4:4" x14ac:dyDescent="0.35">
      <c r="D890" s="173">
        <v>442.5</v>
      </c>
    </row>
    <row r="891" spans="4:4" x14ac:dyDescent="0.35">
      <c r="D891" s="173">
        <v>443</v>
      </c>
    </row>
    <row r="892" spans="4:4" x14ac:dyDescent="0.35">
      <c r="D892" s="173">
        <v>443.5</v>
      </c>
    </row>
    <row r="893" spans="4:4" x14ac:dyDescent="0.35">
      <c r="D893" s="173">
        <v>444</v>
      </c>
    </row>
    <row r="894" spans="4:4" x14ac:dyDescent="0.35">
      <c r="D894" s="173">
        <v>444.5</v>
      </c>
    </row>
    <row r="895" spans="4:4" x14ac:dyDescent="0.35">
      <c r="D895" s="173">
        <v>445</v>
      </c>
    </row>
    <row r="896" spans="4:4" x14ac:dyDescent="0.35">
      <c r="D896" s="173">
        <v>445.5</v>
      </c>
    </row>
    <row r="897" spans="4:4" x14ac:dyDescent="0.35">
      <c r="D897" s="173">
        <v>446</v>
      </c>
    </row>
    <row r="898" spans="4:4" x14ac:dyDescent="0.35">
      <c r="D898" s="173">
        <v>446.5</v>
      </c>
    </row>
    <row r="899" spans="4:4" x14ac:dyDescent="0.35">
      <c r="D899" s="173">
        <v>447</v>
      </c>
    </row>
    <row r="900" spans="4:4" x14ac:dyDescent="0.35">
      <c r="D900" s="173">
        <v>447.5</v>
      </c>
    </row>
    <row r="901" spans="4:4" x14ac:dyDescent="0.35">
      <c r="D901" s="173">
        <v>448</v>
      </c>
    </row>
    <row r="902" spans="4:4" x14ac:dyDescent="0.35">
      <c r="D902" s="173">
        <v>448.5</v>
      </c>
    </row>
    <row r="903" spans="4:4" x14ac:dyDescent="0.35">
      <c r="D903" s="173">
        <v>449</v>
      </c>
    </row>
    <row r="904" spans="4:4" x14ac:dyDescent="0.35">
      <c r="D904" s="173">
        <v>449.5</v>
      </c>
    </row>
    <row r="905" spans="4:4" x14ac:dyDescent="0.35">
      <c r="D905" s="173">
        <v>450</v>
      </c>
    </row>
    <row r="906" spans="4:4" x14ac:dyDescent="0.35">
      <c r="D906" s="173">
        <v>450.5</v>
      </c>
    </row>
    <row r="907" spans="4:4" x14ac:dyDescent="0.35">
      <c r="D907" s="173">
        <v>451</v>
      </c>
    </row>
    <row r="908" spans="4:4" x14ac:dyDescent="0.35">
      <c r="D908" s="173">
        <v>451.5</v>
      </c>
    </row>
    <row r="909" spans="4:4" x14ac:dyDescent="0.35">
      <c r="D909" s="173">
        <v>452</v>
      </c>
    </row>
    <row r="910" spans="4:4" x14ac:dyDescent="0.35">
      <c r="D910" s="173">
        <v>452.5</v>
      </c>
    </row>
    <row r="911" spans="4:4" x14ac:dyDescent="0.35">
      <c r="D911" s="173">
        <v>453</v>
      </c>
    </row>
    <row r="912" spans="4:4" x14ac:dyDescent="0.35">
      <c r="D912" s="173">
        <v>453.5</v>
      </c>
    </row>
    <row r="913" spans="4:4" x14ac:dyDescent="0.35">
      <c r="D913" s="173">
        <v>454</v>
      </c>
    </row>
    <row r="914" spans="4:4" x14ac:dyDescent="0.35">
      <c r="D914" s="173">
        <v>454.5</v>
      </c>
    </row>
    <row r="915" spans="4:4" x14ac:dyDescent="0.35">
      <c r="D915" s="173">
        <v>455</v>
      </c>
    </row>
    <row r="916" spans="4:4" x14ac:dyDescent="0.35">
      <c r="D916" s="173">
        <v>455.5</v>
      </c>
    </row>
    <row r="917" spans="4:4" x14ac:dyDescent="0.35">
      <c r="D917" s="173">
        <v>456</v>
      </c>
    </row>
    <row r="918" spans="4:4" x14ac:dyDescent="0.35">
      <c r="D918" s="173">
        <v>456.5</v>
      </c>
    </row>
    <row r="919" spans="4:4" x14ac:dyDescent="0.35">
      <c r="D919" s="173">
        <v>457</v>
      </c>
    </row>
    <row r="920" spans="4:4" x14ac:dyDescent="0.35">
      <c r="D920" s="173">
        <v>457.5</v>
      </c>
    </row>
    <row r="921" spans="4:4" x14ac:dyDescent="0.35">
      <c r="D921" s="173">
        <v>458</v>
      </c>
    </row>
    <row r="922" spans="4:4" x14ac:dyDescent="0.35">
      <c r="D922" s="173">
        <v>458.5</v>
      </c>
    </row>
    <row r="923" spans="4:4" x14ac:dyDescent="0.35">
      <c r="D923" s="173">
        <v>459</v>
      </c>
    </row>
    <row r="924" spans="4:4" x14ac:dyDescent="0.35">
      <c r="D924" s="173">
        <v>459.5</v>
      </c>
    </row>
    <row r="925" spans="4:4" x14ac:dyDescent="0.35">
      <c r="D925" s="173">
        <v>460</v>
      </c>
    </row>
    <row r="926" spans="4:4" x14ac:dyDescent="0.35">
      <c r="D926" s="173">
        <v>460.5</v>
      </c>
    </row>
    <row r="927" spans="4:4" x14ac:dyDescent="0.35">
      <c r="D927" s="173">
        <v>461</v>
      </c>
    </row>
    <row r="928" spans="4:4" x14ac:dyDescent="0.35">
      <c r="D928" s="173">
        <v>461.5</v>
      </c>
    </row>
    <row r="929" spans="4:4" x14ac:dyDescent="0.35">
      <c r="D929" s="173">
        <v>462</v>
      </c>
    </row>
    <row r="930" spans="4:4" x14ac:dyDescent="0.35">
      <c r="D930" s="173">
        <v>462.5</v>
      </c>
    </row>
    <row r="931" spans="4:4" x14ac:dyDescent="0.35">
      <c r="D931" s="173">
        <v>463</v>
      </c>
    </row>
    <row r="932" spans="4:4" x14ac:dyDescent="0.35">
      <c r="D932" s="173">
        <v>463.5</v>
      </c>
    </row>
    <row r="933" spans="4:4" x14ac:dyDescent="0.35">
      <c r="D933" s="173">
        <v>464</v>
      </c>
    </row>
    <row r="934" spans="4:4" x14ac:dyDescent="0.35">
      <c r="D934" s="173">
        <v>464.5</v>
      </c>
    </row>
    <row r="935" spans="4:4" x14ac:dyDescent="0.35">
      <c r="D935" s="173">
        <v>465</v>
      </c>
    </row>
    <row r="936" spans="4:4" x14ac:dyDescent="0.35">
      <c r="D936" s="173">
        <v>465.5</v>
      </c>
    </row>
    <row r="937" spans="4:4" x14ac:dyDescent="0.35">
      <c r="D937" s="173">
        <v>466</v>
      </c>
    </row>
    <row r="938" spans="4:4" x14ac:dyDescent="0.35">
      <c r="D938" s="173">
        <v>466.5</v>
      </c>
    </row>
    <row r="939" spans="4:4" x14ac:dyDescent="0.35">
      <c r="D939" s="173">
        <v>467</v>
      </c>
    </row>
    <row r="940" spans="4:4" x14ac:dyDescent="0.35">
      <c r="D940" s="173">
        <v>467.5</v>
      </c>
    </row>
    <row r="941" spans="4:4" x14ac:dyDescent="0.35">
      <c r="D941" s="173">
        <v>468</v>
      </c>
    </row>
    <row r="942" spans="4:4" x14ac:dyDescent="0.35">
      <c r="D942" s="173">
        <v>468.5</v>
      </c>
    </row>
    <row r="943" spans="4:4" x14ac:dyDescent="0.35">
      <c r="D943" s="173">
        <v>469</v>
      </c>
    </row>
    <row r="944" spans="4:4" x14ac:dyDescent="0.35">
      <c r="D944" s="173">
        <v>469.5</v>
      </c>
    </row>
    <row r="945" spans="4:4" x14ac:dyDescent="0.35">
      <c r="D945" s="173">
        <v>470</v>
      </c>
    </row>
    <row r="946" spans="4:4" x14ac:dyDescent="0.35">
      <c r="D946" s="173">
        <v>470.5</v>
      </c>
    </row>
    <row r="947" spans="4:4" x14ac:dyDescent="0.35">
      <c r="D947" s="173">
        <v>471</v>
      </c>
    </row>
    <row r="948" spans="4:4" x14ac:dyDescent="0.35">
      <c r="D948" s="173">
        <v>471.5</v>
      </c>
    </row>
    <row r="949" spans="4:4" x14ac:dyDescent="0.35">
      <c r="D949" s="173">
        <v>472</v>
      </c>
    </row>
    <row r="950" spans="4:4" x14ac:dyDescent="0.35">
      <c r="D950" s="173">
        <v>472.5</v>
      </c>
    </row>
    <row r="951" spans="4:4" x14ac:dyDescent="0.35">
      <c r="D951" s="173">
        <v>473</v>
      </c>
    </row>
    <row r="952" spans="4:4" x14ac:dyDescent="0.35">
      <c r="D952" s="173">
        <v>473.5</v>
      </c>
    </row>
    <row r="953" spans="4:4" x14ac:dyDescent="0.35">
      <c r="D953" s="173">
        <v>474</v>
      </c>
    </row>
    <row r="954" spans="4:4" x14ac:dyDescent="0.35">
      <c r="D954" s="173">
        <v>474.5</v>
      </c>
    </row>
    <row r="955" spans="4:4" x14ac:dyDescent="0.35">
      <c r="D955" s="173">
        <v>475</v>
      </c>
    </row>
    <row r="956" spans="4:4" x14ac:dyDescent="0.35">
      <c r="D956" s="173">
        <v>475.5</v>
      </c>
    </row>
    <row r="957" spans="4:4" x14ac:dyDescent="0.35">
      <c r="D957" s="173">
        <v>476</v>
      </c>
    </row>
    <row r="958" spans="4:4" x14ac:dyDescent="0.35">
      <c r="D958" s="173">
        <v>476.5</v>
      </c>
    </row>
    <row r="959" spans="4:4" x14ac:dyDescent="0.35">
      <c r="D959" s="173">
        <v>477</v>
      </c>
    </row>
    <row r="960" spans="4:4" x14ac:dyDescent="0.35">
      <c r="D960" s="173">
        <v>477.5</v>
      </c>
    </row>
    <row r="961" spans="4:4" x14ac:dyDescent="0.35">
      <c r="D961" s="173">
        <v>478</v>
      </c>
    </row>
    <row r="962" spans="4:4" x14ac:dyDescent="0.35">
      <c r="D962" s="173">
        <v>478.5</v>
      </c>
    </row>
    <row r="963" spans="4:4" x14ac:dyDescent="0.35">
      <c r="D963" s="173">
        <v>479</v>
      </c>
    </row>
    <row r="964" spans="4:4" x14ac:dyDescent="0.35">
      <c r="D964" s="173">
        <v>479.5</v>
      </c>
    </row>
    <row r="965" spans="4:4" x14ac:dyDescent="0.35">
      <c r="D965" s="173">
        <v>480</v>
      </c>
    </row>
    <row r="966" spans="4:4" x14ac:dyDescent="0.35">
      <c r="D966" s="173">
        <v>480.5</v>
      </c>
    </row>
    <row r="967" spans="4:4" x14ac:dyDescent="0.35">
      <c r="D967" s="173">
        <v>481</v>
      </c>
    </row>
    <row r="968" spans="4:4" x14ac:dyDescent="0.35">
      <c r="D968" s="173">
        <v>481.5</v>
      </c>
    </row>
    <row r="969" spans="4:4" x14ac:dyDescent="0.35">
      <c r="D969" s="173">
        <v>482</v>
      </c>
    </row>
    <row r="970" spans="4:4" x14ac:dyDescent="0.35">
      <c r="D970" s="173">
        <v>482.5</v>
      </c>
    </row>
    <row r="971" spans="4:4" x14ac:dyDescent="0.35">
      <c r="D971" s="173">
        <v>483</v>
      </c>
    </row>
    <row r="972" spans="4:4" x14ac:dyDescent="0.35">
      <c r="D972" s="173">
        <v>483.5</v>
      </c>
    </row>
    <row r="973" spans="4:4" x14ac:dyDescent="0.35">
      <c r="D973" s="173">
        <v>484</v>
      </c>
    </row>
    <row r="974" spans="4:4" x14ac:dyDescent="0.35">
      <c r="D974" s="173">
        <v>484.5</v>
      </c>
    </row>
    <row r="975" spans="4:4" x14ac:dyDescent="0.35">
      <c r="D975" s="173">
        <v>485</v>
      </c>
    </row>
    <row r="976" spans="4:4" x14ac:dyDescent="0.35">
      <c r="D976" s="173">
        <v>485.5</v>
      </c>
    </row>
    <row r="977" spans="4:4" x14ac:dyDescent="0.35">
      <c r="D977" s="173">
        <v>486</v>
      </c>
    </row>
    <row r="978" spans="4:4" x14ac:dyDescent="0.35">
      <c r="D978" s="173">
        <v>486.5</v>
      </c>
    </row>
    <row r="979" spans="4:4" x14ac:dyDescent="0.35">
      <c r="D979" s="173">
        <v>487</v>
      </c>
    </row>
    <row r="980" spans="4:4" x14ac:dyDescent="0.35">
      <c r="D980" s="173">
        <v>487.5</v>
      </c>
    </row>
    <row r="981" spans="4:4" x14ac:dyDescent="0.35">
      <c r="D981" s="173">
        <v>488</v>
      </c>
    </row>
    <row r="982" spans="4:4" x14ac:dyDescent="0.35">
      <c r="D982" s="173">
        <v>488.5</v>
      </c>
    </row>
    <row r="983" spans="4:4" x14ac:dyDescent="0.35">
      <c r="D983" s="173">
        <v>489</v>
      </c>
    </row>
    <row r="984" spans="4:4" x14ac:dyDescent="0.35">
      <c r="D984" s="173">
        <v>489.5</v>
      </c>
    </row>
    <row r="985" spans="4:4" x14ac:dyDescent="0.35">
      <c r="D985" s="173">
        <v>490</v>
      </c>
    </row>
    <row r="986" spans="4:4" x14ac:dyDescent="0.35">
      <c r="D986" s="173">
        <v>490.5</v>
      </c>
    </row>
    <row r="987" spans="4:4" x14ac:dyDescent="0.35">
      <c r="D987" s="173">
        <v>491</v>
      </c>
    </row>
    <row r="988" spans="4:4" x14ac:dyDescent="0.35">
      <c r="D988" s="173">
        <v>491.5</v>
      </c>
    </row>
    <row r="989" spans="4:4" x14ac:dyDescent="0.35">
      <c r="D989" s="173">
        <v>492</v>
      </c>
    </row>
    <row r="990" spans="4:4" x14ac:dyDescent="0.35">
      <c r="D990" s="173">
        <v>492.5</v>
      </c>
    </row>
    <row r="991" spans="4:4" x14ac:dyDescent="0.35">
      <c r="D991" s="173">
        <v>493</v>
      </c>
    </row>
    <row r="992" spans="4:4" x14ac:dyDescent="0.35">
      <c r="D992" s="173">
        <v>493.5</v>
      </c>
    </row>
    <row r="993" spans="4:4" x14ac:dyDescent="0.35">
      <c r="D993" s="173">
        <v>494</v>
      </c>
    </row>
    <row r="994" spans="4:4" x14ac:dyDescent="0.35">
      <c r="D994" s="173">
        <v>494.5</v>
      </c>
    </row>
    <row r="995" spans="4:4" x14ac:dyDescent="0.35">
      <c r="D995" s="173">
        <v>495</v>
      </c>
    </row>
    <row r="996" spans="4:4" x14ac:dyDescent="0.35">
      <c r="D996" s="173">
        <v>495.5</v>
      </c>
    </row>
    <row r="997" spans="4:4" x14ac:dyDescent="0.35">
      <c r="D997" s="173">
        <v>496</v>
      </c>
    </row>
    <row r="998" spans="4:4" x14ac:dyDescent="0.35">
      <c r="D998" s="173">
        <v>496.5</v>
      </c>
    </row>
    <row r="999" spans="4:4" x14ac:dyDescent="0.35">
      <c r="D999" s="173">
        <v>497</v>
      </c>
    </row>
    <row r="1000" spans="4:4" x14ac:dyDescent="0.35">
      <c r="D1000" s="173">
        <v>497.5</v>
      </c>
    </row>
    <row r="1001" spans="4:4" x14ac:dyDescent="0.35">
      <c r="D1001" s="173">
        <v>498</v>
      </c>
    </row>
    <row r="1002" spans="4:4" x14ac:dyDescent="0.35">
      <c r="D1002" s="173">
        <v>498.5</v>
      </c>
    </row>
    <row r="1003" spans="4:4" x14ac:dyDescent="0.35">
      <c r="D1003" s="173">
        <v>499</v>
      </c>
    </row>
    <row r="1004" spans="4:4" x14ac:dyDescent="0.35">
      <c r="D1004" s="173">
        <v>499.5</v>
      </c>
    </row>
    <row r="1005" spans="4:4" x14ac:dyDescent="0.35">
      <c r="D1005" s="173">
        <v>500</v>
      </c>
    </row>
    <row r="1006" spans="4:4" x14ac:dyDescent="0.35">
      <c r="D1006" s="173">
        <v>500.5</v>
      </c>
    </row>
    <row r="1007" spans="4:4" x14ac:dyDescent="0.35">
      <c r="D1007" s="173">
        <v>501</v>
      </c>
    </row>
    <row r="1008" spans="4:4" x14ac:dyDescent="0.35">
      <c r="D1008" s="173">
        <v>501.5</v>
      </c>
    </row>
    <row r="1009" spans="4:4" x14ac:dyDescent="0.35">
      <c r="D1009" s="173">
        <v>502</v>
      </c>
    </row>
    <row r="1010" spans="4:4" x14ac:dyDescent="0.35">
      <c r="D1010" s="173">
        <v>502.5</v>
      </c>
    </row>
    <row r="1011" spans="4:4" x14ac:dyDescent="0.35">
      <c r="D1011" s="173">
        <v>503</v>
      </c>
    </row>
    <row r="1012" spans="4:4" x14ac:dyDescent="0.35">
      <c r="D1012" s="173">
        <v>503.5</v>
      </c>
    </row>
    <row r="1013" spans="4:4" x14ac:dyDescent="0.35">
      <c r="D1013" s="173">
        <v>504</v>
      </c>
    </row>
    <row r="1014" spans="4:4" x14ac:dyDescent="0.35">
      <c r="D1014" s="173">
        <v>504.5</v>
      </c>
    </row>
    <row r="1015" spans="4:4" x14ac:dyDescent="0.35">
      <c r="D1015" s="173">
        <v>505</v>
      </c>
    </row>
    <row r="1016" spans="4:4" x14ac:dyDescent="0.35">
      <c r="D1016" s="173">
        <v>505.5</v>
      </c>
    </row>
    <row r="1017" spans="4:4" x14ac:dyDescent="0.35">
      <c r="D1017" s="173">
        <v>506</v>
      </c>
    </row>
    <row r="1018" spans="4:4" x14ac:dyDescent="0.35">
      <c r="D1018" s="173">
        <v>506.5</v>
      </c>
    </row>
    <row r="1019" spans="4:4" x14ac:dyDescent="0.35">
      <c r="D1019" s="173">
        <v>507</v>
      </c>
    </row>
    <row r="1020" spans="4:4" x14ac:dyDescent="0.35">
      <c r="D1020" s="173">
        <v>507.5</v>
      </c>
    </row>
    <row r="1021" spans="4:4" x14ac:dyDescent="0.35">
      <c r="D1021" s="173">
        <v>508</v>
      </c>
    </row>
    <row r="1022" spans="4:4" x14ac:dyDescent="0.35">
      <c r="D1022" s="173">
        <v>508.5</v>
      </c>
    </row>
    <row r="1023" spans="4:4" x14ac:dyDescent="0.35">
      <c r="D1023" s="173">
        <v>509</v>
      </c>
    </row>
    <row r="1024" spans="4:4" x14ac:dyDescent="0.35">
      <c r="D1024" s="173">
        <v>509.5</v>
      </c>
    </row>
    <row r="1025" spans="4:4" x14ac:dyDescent="0.35">
      <c r="D1025" s="173">
        <v>510</v>
      </c>
    </row>
    <row r="1026" spans="4:4" x14ac:dyDescent="0.35">
      <c r="D1026" s="173">
        <v>510.5</v>
      </c>
    </row>
    <row r="1027" spans="4:4" x14ac:dyDescent="0.35">
      <c r="D1027" s="173">
        <v>511</v>
      </c>
    </row>
    <row r="1028" spans="4:4" x14ac:dyDescent="0.35">
      <c r="D1028" s="173">
        <v>511.5</v>
      </c>
    </row>
    <row r="1029" spans="4:4" x14ac:dyDescent="0.35">
      <c r="D1029" s="173">
        <v>512</v>
      </c>
    </row>
    <row r="1030" spans="4:4" x14ac:dyDescent="0.35">
      <c r="D1030" s="173">
        <v>512.5</v>
      </c>
    </row>
    <row r="1031" spans="4:4" x14ac:dyDescent="0.35">
      <c r="D1031" s="173">
        <v>513</v>
      </c>
    </row>
    <row r="1032" spans="4:4" x14ac:dyDescent="0.35">
      <c r="D1032" s="173">
        <v>513.5</v>
      </c>
    </row>
    <row r="1033" spans="4:4" x14ac:dyDescent="0.35">
      <c r="D1033" s="173">
        <v>514</v>
      </c>
    </row>
    <row r="1034" spans="4:4" x14ac:dyDescent="0.35">
      <c r="D1034" s="173">
        <v>514.5</v>
      </c>
    </row>
    <row r="1035" spans="4:4" x14ac:dyDescent="0.35">
      <c r="D1035" s="173">
        <v>515</v>
      </c>
    </row>
    <row r="1036" spans="4:4" x14ac:dyDescent="0.35">
      <c r="D1036" s="173">
        <v>515.5</v>
      </c>
    </row>
    <row r="1037" spans="4:4" x14ac:dyDescent="0.35">
      <c r="D1037" s="173">
        <v>516</v>
      </c>
    </row>
    <row r="1038" spans="4:4" x14ac:dyDescent="0.35">
      <c r="D1038" s="173">
        <v>516.5</v>
      </c>
    </row>
    <row r="1039" spans="4:4" x14ac:dyDescent="0.35">
      <c r="D1039" s="173">
        <v>517</v>
      </c>
    </row>
    <row r="1040" spans="4:4" x14ac:dyDescent="0.35">
      <c r="D1040" s="173">
        <v>517.5</v>
      </c>
    </row>
    <row r="1041" spans="4:4" x14ac:dyDescent="0.35">
      <c r="D1041" s="173">
        <v>518</v>
      </c>
    </row>
    <row r="1042" spans="4:4" x14ac:dyDescent="0.35">
      <c r="D1042" s="173">
        <v>518.5</v>
      </c>
    </row>
    <row r="1043" spans="4:4" x14ac:dyDescent="0.35">
      <c r="D1043" s="173">
        <v>519</v>
      </c>
    </row>
    <row r="1044" spans="4:4" x14ac:dyDescent="0.35">
      <c r="D1044" s="173">
        <v>519.5</v>
      </c>
    </row>
    <row r="1045" spans="4:4" x14ac:dyDescent="0.35">
      <c r="D1045" s="173">
        <v>520</v>
      </c>
    </row>
    <row r="1046" spans="4:4" x14ac:dyDescent="0.35">
      <c r="D1046" s="173">
        <v>520.5</v>
      </c>
    </row>
    <row r="1047" spans="4:4" x14ac:dyDescent="0.35">
      <c r="D1047" s="173">
        <v>521</v>
      </c>
    </row>
    <row r="1048" spans="4:4" x14ac:dyDescent="0.35">
      <c r="D1048" s="173">
        <v>521.5</v>
      </c>
    </row>
    <row r="1049" spans="4:4" x14ac:dyDescent="0.35">
      <c r="D1049" s="173">
        <v>522</v>
      </c>
    </row>
    <row r="1050" spans="4:4" x14ac:dyDescent="0.35">
      <c r="D1050" s="173">
        <v>522.5</v>
      </c>
    </row>
    <row r="1051" spans="4:4" x14ac:dyDescent="0.35">
      <c r="D1051" s="173">
        <v>523</v>
      </c>
    </row>
    <row r="1052" spans="4:4" x14ac:dyDescent="0.35">
      <c r="D1052" s="173">
        <v>523.5</v>
      </c>
    </row>
    <row r="1053" spans="4:4" x14ac:dyDescent="0.35">
      <c r="D1053" s="173">
        <v>524</v>
      </c>
    </row>
    <row r="1054" spans="4:4" x14ac:dyDescent="0.35">
      <c r="D1054" s="173">
        <v>524.5</v>
      </c>
    </row>
    <row r="1055" spans="4:4" x14ac:dyDescent="0.35">
      <c r="D1055" s="173">
        <v>525</v>
      </c>
    </row>
    <row r="1056" spans="4:4" x14ac:dyDescent="0.35">
      <c r="D1056" s="173">
        <v>525.5</v>
      </c>
    </row>
    <row r="1057" spans="4:4" x14ac:dyDescent="0.35">
      <c r="D1057" s="173">
        <v>526</v>
      </c>
    </row>
    <row r="1058" spans="4:4" x14ac:dyDescent="0.35">
      <c r="D1058" s="173">
        <v>526.5</v>
      </c>
    </row>
    <row r="1059" spans="4:4" x14ac:dyDescent="0.35">
      <c r="D1059" s="173">
        <v>527</v>
      </c>
    </row>
    <row r="1060" spans="4:4" x14ac:dyDescent="0.35">
      <c r="D1060" s="173">
        <v>527.5</v>
      </c>
    </row>
    <row r="1061" spans="4:4" x14ac:dyDescent="0.35">
      <c r="D1061" s="173">
        <v>528</v>
      </c>
    </row>
    <row r="1062" spans="4:4" x14ac:dyDescent="0.35">
      <c r="D1062" s="173">
        <v>528.5</v>
      </c>
    </row>
    <row r="1063" spans="4:4" x14ac:dyDescent="0.35">
      <c r="D1063" s="173">
        <v>529</v>
      </c>
    </row>
    <row r="1064" spans="4:4" x14ac:dyDescent="0.35">
      <c r="D1064" s="173">
        <v>529.5</v>
      </c>
    </row>
    <row r="1065" spans="4:4" x14ac:dyDescent="0.35">
      <c r="D1065" s="173">
        <v>530</v>
      </c>
    </row>
    <row r="1066" spans="4:4" x14ac:dyDescent="0.35">
      <c r="D1066" s="173">
        <v>530.5</v>
      </c>
    </row>
    <row r="1067" spans="4:4" x14ac:dyDescent="0.35">
      <c r="D1067" s="173">
        <v>531</v>
      </c>
    </row>
    <row r="1068" spans="4:4" x14ac:dyDescent="0.35">
      <c r="D1068" s="173">
        <v>531.5</v>
      </c>
    </row>
    <row r="1069" spans="4:4" x14ac:dyDescent="0.35">
      <c r="D1069" s="173">
        <v>532</v>
      </c>
    </row>
    <row r="1070" spans="4:4" x14ac:dyDescent="0.35">
      <c r="D1070" s="173">
        <v>532.5</v>
      </c>
    </row>
    <row r="1071" spans="4:4" x14ac:dyDescent="0.35">
      <c r="D1071" s="173">
        <v>533</v>
      </c>
    </row>
    <row r="1072" spans="4:4" x14ac:dyDescent="0.35">
      <c r="D1072" s="173">
        <v>533.5</v>
      </c>
    </row>
    <row r="1073" spans="4:4" x14ac:dyDescent="0.35">
      <c r="D1073" s="173">
        <v>534</v>
      </c>
    </row>
    <row r="1074" spans="4:4" x14ac:dyDescent="0.35">
      <c r="D1074" s="173">
        <v>534.5</v>
      </c>
    </row>
    <row r="1075" spans="4:4" x14ac:dyDescent="0.35">
      <c r="D1075" s="173">
        <v>535</v>
      </c>
    </row>
    <row r="1076" spans="4:4" x14ac:dyDescent="0.35">
      <c r="D1076" s="173">
        <v>535.5</v>
      </c>
    </row>
    <row r="1077" spans="4:4" x14ac:dyDescent="0.35">
      <c r="D1077" s="173">
        <v>536</v>
      </c>
    </row>
    <row r="1078" spans="4:4" x14ac:dyDescent="0.35">
      <c r="D1078" s="173">
        <v>536.5</v>
      </c>
    </row>
    <row r="1079" spans="4:4" x14ac:dyDescent="0.35">
      <c r="D1079" s="173">
        <v>537</v>
      </c>
    </row>
    <row r="1080" spans="4:4" x14ac:dyDescent="0.35">
      <c r="D1080" s="173">
        <v>537.5</v>
      </c>
    </row>
    <row r="1081" spans="4:4" x14ac:dyDescent="0.35">
      <c r="D1081" s="173">
        <v>538</v>
      </c>
    </row>
    <row r="1082" spans="4:4" x14ac:dyDescent="0.35">
      <c r="D1082" s="173">
        <v>538.5</v>
      </c>
    </row>
    <row r="1083" spans="4:4" x14ac:dyDescent="0.35">
      <c r="D1083" s="173">
        <v>539</v>
      </c>
    </row>
    <row r="1084" spans="4:4" x14ac:dyDescent="0.35">
      <c r="D1084" s="173">
        <v>539.5</v>
      </c>
    </row>
    <row r="1085" spans="4:4" x14ac:dyDescent="0.35">
      <c r="D1085" s="173">
        <v>540</v>
      </c>
    </row>
    <row r="1086" spans="4:4" x14ac:dyDescent="0.35">
      <c r="D1086" s="173">
        <v>540.5</v>
      </c>
    </row>
    <row r="1087" spans="4:4" x14ac:dyDescent="0.35">
      <c r="D1087" s="173">
        <v>541</v>
      </c>
    </row>
    <row r="1088" spans="4:4" x14ac:dyDescent="0.35">
      <c r="D1088" s="173">
        <v>541.5</v>
      </c>
    </row>
    <row r="1089" spans="4:4" x14ac:dyDescent="0.35">
      <c r="D1089" s="173">
        <v>542</v>
      </c>
    </row>
    <row r="1090" spans="4:4" x14ac:dyDescent="0.35">
      <c r="D1090" s="173">
        <v>542.5</v>
      </c>
    </row>
    <row r="1091" spans="4:4" x14ac:dyDescent="0.35">
      <c r="D1091" s="173">
        <v>543</v>
      </c>
    </row>
    <row r="1092" spans="4:4" x14ac:dyDescent="0.35">
      <c r="D1092" s="173">
        <v>543.5</v>
      </c>
    </row>
    <row r="1093" spans="4:4" x14ac:dyDescent="0.35">
      <c r="D1093" s="173">
        <v>544</v>
      </c>
    </row>
    <row r="1094" spans="4:4" x14ac:dyDescent="0.35">
      <c r="D1094" s="173">
        <v>544.5</v>
      </c>
    </row>
    <row r="1095" spans="4:4" x14ac:dyDescent="0.35">
      <c r="D1095" s="173">
        <v>545</v>
      </c>
    </row>
    <row r="1096" spans="4:4" x14ac:dyDescent="0.35">
      <c r="D1096" s="173">
        <v>545.5</v>
      </c>
    </row>
    <row r="1097" spans="4:4" x14ac:dyDescent="0.35">
      <c r="D1097" s="173">
        <v>546</v>
      </c>
    </row>
    <row r="1098" spans="4:4" x14ac:dyDescent="0.35">
      <c r="D1098" s="173">
        <v>546.5</v>
      </c>
    </row>
    <row r="1099" spans="4:4" x14ac:dyDescent="0.35">
      <c r="D1099" s="173">
        <v>547</v>
      </c>
    </row>
    <row r="1100" spans="4:4" x14ac:dyDescent="0.35">
      <c r="D1100" s="173">
        <v>547.5</v>
      </c>
    </row>
    <row r="1101" spans="4:4" x14ac:dyDescent="0.35">
      <c r="D1101" s="173">
        <v>548</v>
      </c>
    </row>
    <row r="1102" spans="4:4" x14ac:dyDescent="0.35">
      <c r="D1102" s="173">
        <v>548.5</v>
      </c>
    </row>
    <row r="1103" spans="4:4" x14ac:dyDescent="0.35">
      <c r="D1103" s="173">
        <v>549</v>
      </c>
    </row>
    <row r="1104" spans="4:4" x14ac:dyDescent="0.35">
      <c r="D1104" s="173">
        <v>549.5</v>
      </c>
    </row>
    <row r="1105" spans="4:4" x14ac:dyDescent="0.35">
      <c r="D1105" s="173">
        <v>550</v>
      </c>
    </row>
    <row r="1106" spans="4:4" x14ac:dyDescent="0.35">
      <c r="D1106" s="173">
        <v>550.5</v>
      </c>
    </row>
    <row r="1107" spans="4:4" x14ac:dyDescent="0.35">
      <c r="D1107" s="173">
        <v>551</v>
      </c>
    </row>
    <row r="1108" spans="4:4" x14ac:dyDescent="0.35">
      <c r="D1108" s="173">
        <v>551.5</v>
      </c>
    </row>
    <row r="1109" spans="4:4" x14ac:dyDescent="0.35">
      <c r="D1109" s="173">
        <v>552</v>
      </c>
    </row>
    <row r="1110" spans="4:4" x14ac:dyDescent="0.35">
      <c r="D1110" s="173">
        <v>552.5</v>
      </c>
    </row>
    <row r="1111" spans="4:4" x14ac:dyDescent="0.35">
      <c r="D1111" s="173">
        <v>553</v>
      </c>
    </row>
    <row r="1112" spans="4:4" x14ac:dyDescent="0.35">
      <c r="D1112" s="173">
        <v>553.5</v>
      </c>
    </row>
    <row r="1113" spans="4:4" x14ac:dyDescent="0.35">
      <c r="D1113" s="173">
        <v>554</v>
      </c>
    </row>
    <row r="1114" spans="4:4" x14ac:dyDescent="0.35">
      <c r="D1114" s="173">
        <v>554.5</v>
      </c>
    </row>
    <row r="1115" spans="4:4" x14ac:dyDescent="0.35">
      <c r="D1115" s="173">
        <v>555</v>
      </c>
    </row>
    <row r="1116" spans="4:4" x14ac:dyDescent="0.35">
      <c r="D1116" s="173">
        <v>555.5</v>
      </c>
    </row>
    <row r="1117" spans="4:4" x14ac:dyDescent="0.35">
      <c r="D1117" s="173">
        <v>556</v>
      </c>
    </row>
    <row r="1118" spans="4:4" x14ac:dyDescent="0.35">
      <c r="D1118" s="173">
        <v>556.5</v>
      </c>
    </row>
    <row r="1119" spans="4:4" x14ac:dyDescent="0.35">
      <c r="D1119" s="173">
        <v>557</v>
      </c>
    </row>
    <row r="1120" spans="4:4" x14ac:dyDescent="0.35">
      <c r="D1120" s="173">
        <v>557.5</v>
      </c>
    </row>
    <row r="1121" spans="4:4" x14ac:dyDescent="0.35">
      <c r="D1121" s="173">
        <v>558</v>
      </c>
    </row>
    <row r="1122" spans="4:4" x14ac:dyDescent="0.35">
      <c r="D1122" s="173">
        <v>558.5</v>
      </c>
    </row>
    <row r="1123" spans="4:4" x14ac:dyDescent="0.35">
      <c r="D1123" s="173">
        <v>559</v>
      </c>
    </row>
    <row r="1124" spans="4:4" x14ac:dyDescent="0.35">
      <c r="D1124" s="173">
        <v>559.5</v>
      </c>
    </row>
    <row r="1125" spans="4:4" x14ac:dyDescent="0.35">
      <c r="D1125" s="173">
        <v>560</v>
      </c>
    </row>
    <row r="1126" spans="4:4" x14ac:dyDescent="0.35">
      <c r="D1126" s="173">
        <v>560.5</v>
      </c>
    </row>
    <row r="1127" spans="4:4" x14ac:dyDescent="0.35">
      <c r="D1127" s="173">
        <v>561</v>
      </c>
    </row>
    <row r="1128" spans="4:4" x14ac:dyDescent="0.35">
      <c r="D1128" s="173">
        <v>561.5</v>
      </c>
    </row>
    <row r="1129" spans="4:4" x14ac:dyDescent="0.35">
      <c r="D1129" s="173">
        <v>562</v>
      </c>
    </row>
    <row r="1130" spans="4:4" x14ac:dyDescent="0.35">
      <c r="D1130" s="173">
        <v>562.5</v>
      </c>
    </row>
    <row r="1131" spans="4:4" x14ac:dyDescent="0.35">
      <c r="D1131" s="173">
        <v>563</v>
      </c>
    </row>
    <row r="1132" spans="4:4" x14ac:dyDescent="0.35">
      <c r="D1132" s="173">
        <v>563.5</v>
      </c>
    </row>
    <row r="1133" spans="4:4" x14ac:dyDescent="0.35">
      <c r="D1133" s="173">
        <v>564</v>
      </c>
    </row>
    <row r="1134" spans="4:4" x14ac:dyDescent="0.35">
      <c r="D1134" s="173">
        <v>564.5</v>
      </c>
    </row>
    <row r="1135" spans="4:4" x14ac:dyDescent="0.35">
      <c r="D1135" s="173">
        <v>565</v>
      </c>
    </row>
    <row r="1136" spans="4:4" x14ac:dyDescent="0.35">
      <c r="D1136" s="173">
        <v>565.5</v>
      </c>
    </row>
    <row r="1137" spans="4:4" x14ac:dyDescent="0.35">
      <c r="D1137" s="173">
        <v>566</v>
      </c>
    </row>
    <row r="1138" spans="4:4" x14ac:dyDescent="0.35">
      <c r="D1138" s="173">
        <v>566.5</v>
      </c>
    </row>
    <row r="1139" spans="4:4" x14ac:dyDescent="0.35">
      <c r="D1139" s="173">
        <v>567</v>
      </c>
    </row>
    <row r="1140" spans="4:4" x14ac:dyDescent="0.35">
      <c r="D1140" s="173">
        <v>567.5</v>
      </c>
    </row>
    <row r="1141" spans="4:4" x14ac:dyDescent="0.35">
      <c r="D1141" s="173">
        <v>568</v>
      </c>
    </row>
    <row r="1142" spans="4:4" x14ac:dyDescent="0.35">
      <c r="D1142" s="173">
        <v>568.5</v>
      </c>
    </row>
    <row r="1143" spans="4:4" x14ac:dyDescent="0.35">
      <c r="D1143" s="173">
        <v>569</v>
      </c>
    </row>
    <row r="1144" spans="4:4" x14ac:dyDescent="0.35">
      <c r="D1144" s="173">
        <v>569.5</v>
      </c>
    </row>
    <row r="1145" spans="4:4" x14ac:dyDescent="0.35">
      <c r="D1145" s="173">
        <v>570</v>
      </c>
    </row>
    <row r="1146" spans="4:4" x14ac:dyDescent="0.35">
      <c r="D1146" s="173">
        <v>570.5</v>
      </c>
    </row>
    <row r="1147" spans="4:4" x14ac:dyDescent="0.35">
      <c r="D1147" s="173">
        <v>571</v>
      </c>
    </row>
    <row r="1148" spans="4:4" x14ac:dyDescent="0.35">
      <c r="D1148" s="173">
        <v>571.5</v>
      </c>
    </row>
    <row r="1149" spans="4:4" x14ac:dyDescent="0.35">
      <c r="D1149" s="173">
        <v>572</v>
      </c>
    </row>
    <row r="1150" spans="4:4" x14ac:dyDescent="0.35">
      <c r="D1150" s="173">
        <v>572.5</v>
      </c>
    </row>
    <row r="1151" spans="4:4" x14ac:dyDescent="0.35">
      <c r="D1151" s="173">
        <v>573</v>
      </c>
    </row>
    <row r="1152" spans="4:4" x14ac:dyDescent="0.35">
      <c r="D1152" s="173">
        <v>573.5</v>
      </c>
    </row>
    <row r="1153" spans="4:4" x14ac:dyDescent="0.35">
      <c r="D1153" s="173">
        <v>574</v>
      </c>
    </row>
    <row r="1154" spans="4:4" x14ac:dyDescent="0.35">
      <c r="D1154" s="173">
        <v>574.5</v>
      </c>
    </row>
    <row r="1155" spans="4:4" x14ac:dyDescent="0.35">
      <c r="D1155" s="173">
        <v>575</v>
      </c>
    </row>
    <row r="1156" spans="4:4" x14ac:dyDescent="0.35">
      <c r="D1156" s="173">
        <v>575.5</v>
      </c>
    </row>
    <row r="1157" spans="4:4" x14ac:dyDescent="0.35">
      <c r="D1157" s="173">
        <v>576</v>
      </c>
    </row>
    <row r="1158" spans="4:4" x14ac:dyDescent="0.35">
      <c r="D1158" s="173">
        <v>576.5</v>
      </c>
    </row>
    <row r="1159" spans="4:4" x14ac:dyDescent="0.35">
      <c r="D1159" s="173">
        <v>577</v>
      </c>
    </row>
    <row r="1160" spans="4:4" x14ac:dyDescent="0.35">
      <c r="D1160" s="173">
        <v>577.5</v>
      </c>
    </row>
    <row r="1161" spans="4:4" x14ac:dyDescent="0.35">
      <c r="D1161" s="173">
        <v>578</v>
      </c>
    </row>
    <row r="1162" spans="4:4" x14ac:dyDescent="0.35">
      <c r="D1162" s="173">
        <v>578.5</v>
      </c>
    </row>
    <row r="1163" spans="4:4" x14ac:dyDescent="0.35">
      <c r="D1163" s="173">
        <v>579</v>
      </c>
    </row>
    <row r="1164" spans="4:4" x14ac:dyDescent="0.35">
      <c r="D1164" s="173">
        <v>579.5</v>
      </c>
    </row>
    <row r="1165" spans="4:4" x14ac:dyDescent="0.35">
      <c r="D1165" s="173">
        <v>580</v>
      </c>
    </row>
    <row r="1166" spans="4:4" x14ac:dyDescent="0.35">
      <c r="D1166" s="173">
        <v>580.5</v>
      </c>
    </row>
    <row r="1167" spans="4:4" x14ac:dyDescent="0.35">
      <c r="D1167" s="173">
        <v>581</v>
      </c>
    </row>
    <row r="1168" spans="4:4" x14ac:dyDescent="0.35">
      <c r="D1168" s="173">
        <v>581.5</v>
      </c>
    </row>
    <row r="1169" spans="4:4" x14ac:dyDescent="0.35">
      <c r="D1169" s="173">
        <v>582</v>
      </c>
    </row>
    <row r="1170" spans="4:4" x14ac:dyDescent="0.35">
      <c r="D1170" s="173">
        <v>582.5</v>
      </c>
    </row>
    <row r="1171" spans="4:4" x14ac:dyDescent="0.35">
      <c r="D1171" s="173">
        <v>583</v>
      </c>
    </row>
    <row r="1172" spans="4:4" x14ac:dyDescent="0.35">
      <c r="D1172" s="173">
        <v>583.5</v>
      </c>
    </row>
    <row r="1173" spans="4:4" x14ac:dyDescent="0.35">
      <c r="D1173" s="173">
        <v>584</v>
      </c>
    </row>
    <row r="1174" spans="4:4" x14ac:dyDescent="0.35">
      <c r="D1174" s="173">
        <v>584.5</v>
      </c>
    </row>
    <row r="1175" spans="4:4" x14ac:dyDescent="0.35">
      <c r="D1175" s="173">
        <v>585</v>
      </c>
    </row>
    <row r="1176" spans="4:4" x14ac:dyDescent="0.35">
      <c r="D1176" s="173">
        <v>585.5</v>
      </c>
    </row>
    <row r="1177" spans="4:4" x14ac:dyDescent="0.35">
      <c r="D1177" s="173">
        <v>586</v>
      </c>
    </row>
    <row r="1178" spans="4:4" x14ac:dyDescent="0.35">
      <c r="D1178" s="173">
        <v>586.5</v>
      </c>
    </row>
    <row r="1179" spans="4:4" x14ac:dyDescent="0.35">
      <c r="D1179" s="173">
        <v>587</v>
      </c>
    </row>
    <row r="1180" spans="4:4" x14ac:dyDescent="0.35">
      <c r="D1180" s="173">
        <v>587.5</v>
      </c>
    </row>
    <row r="1181" spans="4:4" x14ac:dyDescent="0.35">
      <c r="D1181" s="173">
        <v>588</v>
      </c>
    </row>
    <row r="1182" spans="4:4" x14ac:dyDescent="0.35">
      <c r="D1182" s="173">
        <v>588.5</v>
      </c>
    </row>
    <row r="1183" spans="4:4" x14ac:dyDescent="0.35">
      <c r="D1183" s="173">
        <v>589</v>
      </c>
    </row>
    <row r="1184" spans="4:4" x14ac:dyDescent="0.35">
      <c r="D1184" s="173">
        <v>589.5</v>
      </c>
    </row>
    <row r="1185" spans="4:4" x14ac:dyDescent="0.35">
      <c r="D1185" s="173">
        <v>590</v>
      </c>
    </row>
    <row r="1186" spans="4:4" x14ac:dyDescent="0.35">
      <c r="D1186" s="173">
        <v>590.5</v>
      </c>
    </row>
    <row r="1187" spans="4:4" x14ac:dyDescent="0.35">
      <c r="D1187" s="173">
        <v>591</v>
      </c>
    </row>
    <row r="1188" spans="4:4" x14ac:dyDescent="0.35">
      <c r="D1188" s="173">
        <v>591.5</v>
      </c>
    </row>
    <row r="1189" spans="4:4" x14ac:dyDescent="0.35">
      <c r="D1189" s="173">
        <v>592</v>
      </c>
    </row>
    <row r="1190" spans="4:4" x14ac:dyDescent="0.35">
      <c r="D1190" s="173">
        <v>592.5</v>
      </c>
    </row>
    <row r="1191" spans="4:4" x14ac:dyDescent="0.35">
      <c r="D1191" s="173">
        <v>593</v>
      </c>
    </row>
    <row r="1192" spans="4:4" x14ac:dyDescent="0.35">
      <c r="D1192" s="173">
        <v>593.5</v>
      </c>
    </row>
    <row r="1193" spans="4:4" x14ac:dyDescent="0.35">
      <c r="D1193" s="173">
        <v>594</v>
      </c>
    </row>
    <row r="1194" spans="4:4" x14ac:dyDescent="0.35">
      <c r="D1194" s="173">
        <v>594.5</v>
      </c>
    </row>
    <row r="1195" spans="4:4" x14ac:dyDescent="0.35">
      <c r="D1195" s="173">
        <v>595</v>
      </c>
    </row>
    <row r="1196" spans="4:4" x14ac:dyDescent="0.35">
      <c r="D1196" s="173">
        <v>595.5</v>
      </c>
    </row>
    <row r="1197" spans="4:4" x14ac:dyDescent="0.35">
      <c r="D1197" s="173">
        <v>596</v>
      </c>
    </row>
    <row r="1198" spans="4:4" x14ac:dyDescent="0.35">
      <c r="D1198" s="173">
        <v>596.5</v>
      </c>
    </row>
    <row r="1199" spans="4:4" x14ac:dyDescent="0.35">
      <c r="D1199" s="173">
        <v>597</v>
      </c>
    </row>
    <row r="1200" spans="4:4" x14ac:dyDescent="0.35">
      <c r="D1200" s="173">
        <v>597.5</v>
      </c>
    </row>
    <row r="1201" spans="4:4" x14ac:dyDescent="0.35">
      <c r="D1201" s="173">
        <v>598</v>
      </c>
    </row>
    <row r="1202" spans="4:4" x14ac:dyDescent="0.35">
      <c r="D1202" s="173">
        <v>598.5</v>
      </c>
    </row>
    <row r="1203" spans="4:4" x14ac:dyDescent="0.35">
      <c r="D1203" s="173">
        <v>599</v>
      </c>
    </row>
    <row r="1204" spans="4:4" x14ac:dyDescent="0.35">
      <c r="D1204" s="173">
        <v>599.5</v>
      </c>
    </row>
    <row r="1205" spans="4:4" x14ac:dyDescent="0.35">
      <c r="D1205" s="173">
        <v>599</v>
      </c>
    </row>
    <row r="1206" spans="4:4" x14ac:dyDescent="0.35">
      <c r="D1206" s="173">
        <v>599.5</v>
      </c>
    </row>
    <row r="1207" spans="4:4" x14ac:dyDescent="0.35">
      <c r="D1207" s="173">
        <v>600</v>
      </c>
    </row>
    <row r="1208" spans="4:4" x14ac:dyDescent="0.35">
      <c r="D1208" s="173">
        <v>600.5</v>
      </c>
    </row>
    <row r="1209" spans="4:4" x14ac:dyDescent="0.35">
      <c r="D1209" s="173">
        <v>601</v>
      </c>
    </row>
    <row r="1210" spans="4:4" x14ac:dyDescent="0.35">
      <c r="D1210" s="173">
        <v>601.5</v>
      </c>
    </row>
    <row r="1211" spans="4:4" x14ac:dyDescent="0.35">
      <c r="D1211" s="173">
        <v>602</v>
      </c>
    </row>
    <row r="1212" spans="4:4" x14ac:dyDescent="0.35">
      <c r="D1212" s="173">
        <v>602.5</v>
      </c>
    </row>
    <row r="1213" spans="4:4" x14ac:dyDescent="0.35">
      <c r="D1213" s="173">
        <v>603</v>
      </c>
    </row>
    <row r="1214" spans="4:4" x14ac:dyDescent="0.35">
      <c r="D1214" s="173">
        <v>603.5</v>
      </c>
    </row>
    <row r="1215" spans="4:4" x14ac:dyDescent="0.35">
      <c r="D1215" s="173">
        <v>604</v>
      </c>
    </row>
    <row r="1216" spans="4:4" x14ac:dyDescent="0.35">
      <c r="D1216" s="173">
        <v>604.5</v>
      </c>
    </row>
    <row r="1217" spans="4:4" x14ac:dyDescent="0.35">
      <c r="D1217" s="173">
        <v>605</v>
      </c>
    </row>
    <row r="1218" spans="4:4" x14ac:dyDescent="0.35">
      <c r="D1218" s="173">
        <v>605.5</v>
      </c>
    </row>
    <row r="1219" spans="4:4" x14ac:dyDescent="0.35">
      <c r="D1219" s="173">
        <v>606</v>
      </c>
    </row>
    <row r="1220" spans="4:4" x14ac:dyDescent="0.35">
      <c r="D1220" s="173">
        <v>606.5</v>
      </c>
    </row>
    <row r="1221" spans="4:4" x14ac:dyDescent="0.35">
      <c r="D1221" s="173">
        <v>607</v>
      </c>
    </row>
    <row r="1222" spans="4:4" x14ac:dyDescent="0.35">
      <c r="D1222" s="173">
        <v>607.5</v>
      </c>
    </row>
    <row r="1223" spans="4:4" x14ac:dyDescent="0.35">
      <c r="D1223" s="173">
        <v>608</v>
      </c>
    </row>
    <row r="1224" spans="4:4" x14ac:dyDescent="0.35">
      <c r="D1224" s="173">
        <v>608.5</v>
      </c>
    </row>
    <row r="1225" spans="4:4" x14ac:dyDescent="0.35">
      <c r="D1225" s="173">
        <v>609</v>
      </c>
    </row>
    <row r="1226" spans="4:4" x14ac:dyDescent="0.35">
      <c r="D1226" s="173">
        <v>609.5</v>
      </c>
    </row>
    <row r="1227" spans="4:4" x14ac:dyDescent="0.35">
      <c r="D1227" s="173">
        <v>610</v>
      </c>
    </row>
    <row r="1228" spans="4:4" x14ac:dyDescent="0.35">
      <c r="D1228" s="173">
        <v>610.5</v>
      </c>
    </row>
    <row r="1229" spans="4:4" x14ac:dyDescent="0.35">
      <c r="D1229" s="173">
        <v>611</v>
      </c>
    </row>
    <row r="1230" spans="4:4" x14ac:dyDescent="0.35">
      <c r="D1230" s="173">
        <v>611.5</v>
      </c>
    </row>
    <row r="1231" spans="4:4" x14ac:dyDescent="0.35">
      <c r="D1231" s="173">
        <v>612</v>
      </c>
    </row>
    <row r="1232" spans="4:4" x14ac:dyDescent="0.35">
      <c r="D1232" s="173">
        <v>612.5</v>
      </c>
    </row>
    <row r="1233" spans="4:4" x14ac:dyDescent="0.35">
      <c r="D1233" s="173">
        <v>613</v>
      </c>
    </row>
    <row r="1234" spans="4:4" x14ac:dyDescent="0.35">
      <c r="D1234" s="173">
        <v>613.5</v>
      </c>
    </row>
    <row r="1235" spans="4:4" x14ac:dyDescent="0.35">
      <c r="D1235" s="173">
        <v>614</v>
      </c>
    </row>
    <row r="1236" spans="4:4" x14ac:dyDescent="0.35">
      <c r="D1236" s="173">
        <v>614.5</v>
      </c>
    </row>
    <row r="1237" spans="4:4" x14ac:dyDescent="0.35">
      <c r="D1237" s="173">
        <v>615</v>
      </c>
    </row>
    <row r="1238" spans="4:4" x14ac:dyDescent="0.35">
      <c r="D1238" s="173">
        <v>615.5</v>
      </c>
    </row>
    <row r="1239" spans="4:4" x14ac:dyDescent="0.35">
      <c r="D1239" s="173">
        <v>616</v>
      </c>
    </row>
    <row r="1240" spans="4:4" x14ac:dyDescent="0.35">
      <c r="D1240" s="173">
        <v>616.5</v>
      </c>
    </row>
    <row r="1241" spans="4:4" x14ac:dyDescent="0.35">
      <c r="D1241" s="173">
        <v>617</v>
      </c>
    </row>
    <row r="1242" spans="4:4" x14ac:dyDescent="0.35">
      <c r="D1242" s="173">
        <v>617.5</v>
      </c>
    </row>
    <row r="1243" spans="4:4" x14ac:dyDescent="0.35">
      <c r="D1243" s="173">
        <v>618</v>
      </c>
    </row>
    <row r="1244" spans="4:4" x14ac:dyDescent="0.35">
      <c r="D1244" s="173">
        <v>618.5</v>
      </c>
    </row>
    <row r="1245" spans="4:4" x14ac:dyDescent="0.35">
      <c r="D1245" s="173">
        <v>619</v>
      </c>
    </row>
    <row r="1246" spans="4:4" x14ac:dyDescent="0.35">
      <c r="D1246" s="173">
        <v>619.5</v>
      </c>
    </row>
    <row r="1247" spans="4:4" x14ac:dyDescent="0.35">
      <c r="D1247" s="173">
        <v>620</v>
      </c>
    </row>
    <row r="1248" spans="4:4" x14ac:dyDescent="0.35">
      <c r="D1248" s="173">
        <v>620.5</v>
      </c>
    </row>
    <row r="1249" spans="4:4" x14ac:dyDescent="0.35">
      <c r="D1249" s="173">
        <v>621</v>
      </c>
    </row>
    <row r="1250" spans="4:4" x14ac:dyDescent="0.35">
      <c r="D1250" s="173">
        <v>621.5</v>
      </c>
    </row>
    <row r="1251" spans="4:4" x14ac:dyDescent="0.35">
      <c r="D1251" s="173">
        <v>622</v>
      </c>
    </row>
    <row r="1252" spans="4:4" x14ac:dyDescent="0.35">
      <c r="D1252" s="173">
        <v>622.5</v>
      </c>
    </row>
    <row r="1253" spans="4:4" x14ac:dyDescent="0.35">
      <c r="D1253" s="173">
        <v>623</v>
      </c>
    </row>
    <row r="1254" spans="4:4" x14ac:dyDescent="0.35">
      <c r="D1254" s="173">
        <v>623.5</v>
      </c>
    </row>
    <row r="1255" spans="4:4" x14ac:dyDescent="0.35">
      <c r="D1255" s="173">
        <v>624</v>
      </c>
    </row>
    <row r="1256" spans="4:4" x14ac:dyDescent="0.35">
      <c r="D1256" s="173">
        <v>624.5</v>
      </c>
    </row>
    <row r="1257" spans="4:4" x14ac:dyDescent="0.35">
      <c r="D1257" s="173">
        <v>625</v>
      </c>
    </row>
    <row r="1258" spans="4:4" x14ac:dyDescent="0.35">
      <c r="D1258" s="173">
        <v>625.5</v>
      </c>
    </row>
    <row r="1259" spans="4:4" x14ac:dyDescent="0.35">
      <c r="D1259" s="173">
        <v>626</v>
      </c>
    </row>
    <row r="1260" spans="4:4" x14ac:dyDescent="0.35">
      <c r="D1260" s="173">
        <v>626.5</v>
      </c>
    </row>
    <row r="1261" spans="4:4" x14ac:dyDescent="0.35">
      <c r="D1261" s="173">
        <v>627</v>
      </c>
    </row>
    <row r="1262" spans="4:4" x14ac:dyDescent="0.35">
      <c r="D1262" s="173">
        <v>627.5</v>
      </c>
    </row>
    <row r="1263" spans="4:4" x14ac:dyDescent="0.35">
      <c r="D1263" s="173">
        <v>628</v>
      </c>
    </row>
    <row r="1264" spans="4:4" x14ac:dyDescent="0.35">
      <c r="D1264" s="173">
        <v>628.5</v>
      </c>
    </row>
    <row r="1265" spans="4:4" x14ac:dyDescent="0.35">
      <c r="D1265" s="173">
        <v>629</v>
      </c>
    </row>
    <row r="1266" spans="4:4" x14ac:dyDescent="0.35">
      <c r="D1266" s="173">
        <v>629.5</v>
      </c>
    </row>
    <row r="1267" spans="4:4" x14ac:dyDescent="0.35">
      <c r="D1267" s="173">
        <v>630</v>
      </c>
    </row>
    <row r="1268" spans="4:4" x14ac:dyDescent="0.35">
      <c r="D1268" s="173">
        <v>630.5</v>
      </c>
    </row>
    <row r="1269" spans="4:4" x14ac:dyDescent="0.35">
      <c r="D1269" s="173">
        <v>631</v>
      </c>
    </row>
    <row r="1270" spans="4:4" x14ac:dyDescent="0.35">
      <c r="D1270" s="173">
        <v>631.5</v>
      </c>
    </row>
    <row r="1271" spans="4:4" x14ac:dyDescent="0.35">
      <c r="D1271" s="173">
        <v>632</v>
      </c>
    </row>
    <row r="1272" spans="4:4" x14ac:dyDescent="0.35">
      <c r="D1272" s="173">
        <v>632.5</v>
      </c>
    </row>
    <row r="1273" spans="4:4" x14ac:dyDescent="0.35">
      <c r="D1273" s="173">
        <v>633</v>
      </c>
    </row>
    <row r="1274" spans="4:4" x14ac:dyDescent="0.35">
      <c r="D1274" s="173">
        <v>633.5</v>
      </c>
    </row>
    <row r="1275" spans="4:4" x14ac:dyDescent="0.35">
      <c r="D1275" s="173">
        <v>634</v>
      </c>
    </row>
    <row r="1276" spans="4:4" x14ac:dyDescent="0.35">
      <c r="D1276" s="173">
        <v>634.5</v>
      </c>
    </row>
    <row r="1277" spans="4:4" x14ac:dyDescent="0.35">
      <c r="D1277" s="173">
        <v>635</v>
      </c>
    </row>
    <row r="1278" spans="4:4" x14ac:dyDescent="0.35">
      <c r="D1278" s="173">
        <v>635.5</v>
      </c>
    </row>
    <row r="1279" spans="4:4" x14ac:dyDescent="0.35">
      <c r="D1279" s="173">
        <v>636</v>
      </c>
    </row>
    <row r="1280" spans="4:4" x14ac:dyDescent="0.35">
      <c r="D1280" s="173">
        <v>636.5</v>
      </c>
    </row>
    <row r="1281" spans="4:4" x14ac:dyDescent="0.35">
      <c r="D1281" s="173">
        <v>637</v>
      </c>
    </row>
    <row r="1282" spans="4:4" x14ac:dyDescent="0.35">
      <c r="D1282" s="173">
        <v>637.5</v>
      </c>
    </row>
    <row r="1283" spans="4:4" x14ac:dyDescent="0.35">
      <c r="D1283" s="173">
        <v>638</v>
      </c>
    </row>
    <row r="1284" spans="4:4" x14ac:dyDescent="0.35">
      <c r="D1284" s="173">
        <v>638.5</v>
      </c>
    </row>
    <row r="1285" spans="4:4" x14ac:dyDescent="0.35">
      <c r="D1285" s="173">
        <v>639</v>
      </c>
    </row>
    <row r="1286" spans="4:4" x14ac:dyDescent="0.35">
      <c r="D1286" s="173">
        <v>639.5</v>
      </c>
    </row>
    <row r="1287" spans="4:4" x14ac:dyDescent="0.35">
      <c r="D1287" s="173">
        <v>640</v>
      </c>
    </row>
    <row r="1288" spans="4:4" x14ac:dyDescent="0.35">
      <c r="D1288" s="173">
        <v>640.5</v>
      </c>
    </row>
    <row r="1289" spans="4:4" x14ac:dyDescent="0.35">
      <c r="D1289" s="173">
        <v>641</v>
      </c>
    </row>
    <row r="1290" spans="4:4" x14ac:dyDescent="0.35">
      <c r="D1290" s="173">
        <v>641.5</v>
      </c>
    </row>
    <row r="1291" spans="4:4" x14ac:dyDescent="0.35">
      <c r="D1291" s="173">
        <v>642</v>
      </c>
    </row>
    <row r="1292" spans="4:4" x14ac:dyDescent="0.35">
      <c r="D1292" s="173">
        <v>642.5</v>
      </c>
    </row>
    <row r="1293" spans="4:4" x14ac:dyDescent="0.35">
      <c r="D1293" s="173">
        <v>643</v>
      </c>
    </row>
    <row r="1294" spans="4:4" x14ac:dyDescent="0.35">
      <c r="D1294" s="173">
        <v>643.5</v>
      </c>
    </row>
    <row r="1295" spans="4:4" x14ac:dyDescent="0.35">
      <c r="D1295" s="173">
        <v>644</v>
      </c>
    </row>
    <row r="1296" spans="4:4" x14ac:dyDescent="0.35">
      <c r="D1296" s="173">
        <v>644.5</v>
      </c>
    </row>
    <row r="1297" spans="4:4" x14ac:dyDescent="0.35">
      <c r="D1297" s="173">
        <v>645</v>
      </c>
    </row>
    <row r="1298" spans="4:4" x14ac:dyDescent="0.35">
      <c r="D1298" s="173">
        <v>645.5</v>
      </c>
    </row>
    <row r="1299" spans="4:4" x14ac:dyDescent="0.35">
      <c r="D1299" s="173">
        <v>646</v>
      </c>
    </row>
    <row r="1300" spans="4:4" x14ac:dyDescent="0.35">
      <c r="D1300" s="173">
        <v>646.5</v>
      </c>
    </row>
    <row r="1301" spans="4:4" x14ac:dyDescent="0.35">
      <c r="D1301" s="173">
        <v>647</v>
      </c>
    </row>
    <row r="1302" spans="4:4" x14ac:dyDescent="0.35">
      <c r="D1302" s="173">
        <v>647.5</v>
      </c>
    </row>
    <row r="1303" spans="4:4" x14ac:dyDescent="0.35">
      <c r="D1303" s="173">
        <v>648</v>
      </c>
    </row>
    <row r="1304" spans="4:4" x14ac:dyDescent="0.35">
      <c r="D1304" s="173">
        <v>648.5</v>
      </c>
    </row>
    <row r="1305" spans="4:4" x14ac:dyDescent="0.35">
      <c r="D1305" s="173">
        <v>649</v>
      </c>
    </row>
    <row r="1306" spans="4:4" x14ac:dyDescent="0.35">
      <c r="D1306" s="173">
        <v>649.5</v>
      </c>
    </row>
    <row r="1307" spans="4:4" x14ac:dyDescent="0.35">
      <c r="D1307" s="173">
        <v>650</v>
      </c>
    </row>
    <row r="1308" spans="4:4" x14ac:dyDescent="0.35">
      <c r="D1308" s="173">
        <v>650.5</v>
      </c>
    </row>
    <row r="1309" spans="4:4" x14ac:dyDescent="0.35">
      <c r="D1309" s="173">
        <v>651</v>
      </c>
    </row>
    <row r="1310" spans="4:4" x14ac:dyDescent="0.35">
      <c r="D1310" s="173">
        <v>651.5</v>
      </c>
    </row>
    <row r="1311" spans="4:4" x14ac:dyDescent="0.35">
      <c r="D1311" s="173">
        <v>652</v>
      </c>
    </row>
    <row r="1312" spans="4:4" x14ac:dyDescent="0.35">
      <c r="D1312" s="173">
        <v>652.5</v>
      </c>
    </row>
    <row r="1313" spans="4:4" x14ac:dyDescent="0.35">
      <c r="D1313" s="173">
        <v>653</v>
      </c>
    </row>
    <row r="1314" spans="4:4" x14ac:dyDescent="0.35">
      <c r="D1314" s="173">
        <v>653.5</v>
      </c>
    </row>
    <row r="1315" spans="4:4" x14ac:dyDescent="0.35">
      <c r="D1315" s="173">
        <v>654</v>
      </c>
    </row>
    <row r="1316" spans="4:4" x14ac:dyDescent="0.35">
      <c r="D1316" s="173">
        <v>654.5</v>
      </c>
    </row>
    <row r="1317" spans="4:4" x14ac:dyDescent="0.35">
      <c r="D1317" s="173">
        <v>655</v>
      </c>
    </row>
    <row r="1318" spans="4:4" x14ac:dyDescent="0.35">
      <c r="D1318" s="173">
        <v>655.5</v>
      </c>
    </row>
    <row r="1319" spans="4:4" x14ac:dyDescent="0.35">
      <c r="D1319" s="173">
        <v>656</v>
      </c>
    </row>
    <row r="1320" spans="4:4" x14ac:dyDescent="0.35">
      <c r="D1320" s="173">
        <v>656.5</v>
      </c>
    </row>
    <row r="1321" spans="4:4" x14ac:dyDescent="0.35">
      <c r="D1321" s="173">
        <v>657</v>
      </c>
    </row>
    <row r="1322" spans="4:4" x14ac:dyDescent="0.35">
      <c r="D1322" s="173">
        <v>657.5</v>
      </c>
    </row>
    <row r="1323" spans="4:4" x14ac:dyDescent="0.35">
      <c r="D1323" s="173">
        <v>658</v>
      </c>
    </row>
    <row r="1324" spans="4:4" x14ac:dyDescent="0.35">
      <c r="D1324" s="173">
        <v>658.5</v>
      </c>
    </row>
    <row r="1325" spans="4:4" x14ac:dyDescent="0.35">
      <c r="D1325" s="173">
        <v>659</v>
      </c>
    </row>
    <row r="1326" spans="4:4" x14ac:dyDescent="0.35">
      <c r="D1326" s="173">
        <v>659.5</v>
      </c>
    </row>
    <row r="1327" spans="4:4" x14ac:dyDescent="0.35">
      <c r="D1327" s="173">
        <v>660</v>
      </c>
    </row>
    <row r="1328" spans="4:4" x14ac:dyDescent="0.35">
      <c r="D1328" s="173">
        <v>660.5</v>
      </c>
    </row>
    <row r="1329" spans="4:4" x14ac:dyDescent="0.35">
      <c r="D1329" s="173">
        <v>661</v>
      </c>
    </row>
    <row r="1330" spans="4:4" x14ac:dyDescent="0.35">
      <c r="D1330" s="173">
        <v>661.5</v>
      </c>
    </row>
    <row r="1331" spans="4:4" x14ac:dyDescent="0.35">
      <c r="D1331" s="173">
        <v>662</v>
      </c>
    </row>
    <row r="1332" spans="4:4" x14ac:dyDescent="0.35">
      <c r="D1332" s="173">
        <v>662.5</v>
      </c>
    </row>
    <row r="1333" spans="4:4" x14ac:dyDescent="0.35">
      <c r="D1333" s="173">
        <v>663</v>
      </c>
    </row>
    <row r="1334" spans="4:4" x14ac:dyDescent="0.35">
      <c r="D1334" s="173">
        <v>663.5</v>
      </c>
    </row>
    <row r="1335" spans="4:4" x14ac:dyDescent="0.35">
      <c r="D1335" s="173">
        <v>664</v>
      </c>
    </row>
    <row r="1336" spans="4:4" x14ac:dyDescent="0.35">
      <c r="D1336" s="173">
        <v>664.5</v>
      </c>
    </row>
    <row r="1337" spans="4:4" x14ac:dyDescent="0.35">
      <c r="D1337" s="173">
        <v>665</v>
      </c>
    </row>
    <row r="1338" spans="4:4" x14ac:dyDescent="0.35">
      <c r="D1338" s="173">
        <v>665.5</v>
      </c>
    </row>
    <row r="1339" spans="4:4" x14ac:dyDescent="0.35">
      <c r="D1339" s="173">
        <v>666</v>
      </c>
    </row>
    <row r="1340" spans="4:4" x14ac:dyDescent="0.35">
      <c r="D1340" s="173">
        <v>666.5</v>
      </c>
    </row>
    <row r="1341" spans="4:4" x14ac:dyDescent="0.35">
      <c r="D1341" s="173">
        <v>667</v>
      </c>
    </row>
    <row r="1342" spans="4:4" x14ac:dyDescent="0.35">
      <c r="D1342" s="173">
        <v>667.5</v>
      </c>
    </row>
    <row r="1343" spans="4:4" x14ac:dyDescent="0.35">
      <c r="D1343" s="173">
        <v>668</v>
      </c>
    </row>
    <row r="1344" spans="4:4" x14ac:dyDescent="0.35">
      <c r="D1344" s="173">
        <v>668.5</v>
      </c>
    </row>
    <row r="1345" spans="4:4" x14ac:dyDescent="0.35">
      <c r="D1345" s="173">
        <v>669</v>
      </c>
    </row>
    <row r="1346" spans="4:4" x14ac:dyDescent="0.35">
      <c r="D1346" s="173">
        <v>669.5</v>
      </c>
    </row>
    <row r="1347" spans="4:4" x14ac:dyDescent="0.35">
      <c r="D1347" s="173">
        <v>670</v>
      </c>
    </row>
    <row r="1348" spans="4:4" x14ac:dyDescent="0.35">
      <c r="D1348" s="173">
        <v>670.5</v>
      </c>
    </row>
    <row r="1349" spans="4:4" x14ac:dyDescent="0.35">
      <c r="D1349" s="173">
        <v>671</v>
      </c>
    </row>
    <row r="1350" spans="4:4" x14ac:dyDescent="0.35">
      <c r="D1350" s="173">
        <v>671.5</v>
      </c>
    </row>
    <row r="1351" spans="4:4" x14ac:dyDescent="0.35">
      <c r="D1351" s="173">
        <v>672</v>
      </c>
    </row>
    <row r="1352" spans="4:4" x14ac:dyDescent="0.35">
      <c r="D1352" s="173">
        <v>672.5</v>
      </c>
    </row>
    <row r="1353" spans="4:4" x14ac:dyDescent="0.35">
      <c r="D1353" s="173">
        <v>673</v>
      </c>
    </row>
    <row r="1354" spans="4:4" x14ac:dyDescent="0.35">
      <c r="D1354" s="173">
        <v>673.5</v>
      </c>
    </row>
    <row r="1355" spans="4:4" x14ac:dyDescent="0.35">
      <c r="D1355" s="173">
        <v>674</v>
      </c>
    </row>
    <row r="1356" spans="4:4" x14ac:dyDescent="0.35">
      <c r="D1356" s="173">
        <v>674.5</v>
      </c>
    </row>
    <row r="1357" spans="4:4" x14ac:dyDescent="0.35">
      <c r="D1357" s="173">
        <v>675</v>
      </c>
    </row>
    <row r="1358" spans="4:4" x14ac:dyDescent="0.35">
      <c r="D1358" s="173">
        <v>675.5</v>
      </c>
    </row>
    <row r="1359" spans="4:4" x14ac:dyDescent="0.35">
      <c r="D1359" s="173">
        <v>676</v>
      </c>
    </row>
    <row r="1360" spans="4:4" x14ac:dyDescent="0.35">
      <c r="D1360" s="173">
        <v>676.5</v>
      </c>
    </row>
    <row r="1361" spans="4:4" x14ac:dyDescent="0.35">
      <c r="D1361" s="173">
        <v>677</v>
      </c>
    </row>
    <row r="1362" spans="4:4" x14ac:dyDescent="0.35">
      <c r="D1362" s="173">
        <v>677.5</v>
      </c>
    </row>
    <row r="1363" spans="4:4" x14ac:dyDescent="0.35">
      <c r="D1363" s="173">
        <v>678</v>
      </c>
    </row>
    <row r="1364" spans="4:4" x14ac:dyDescent="0.35">
      <c r="D1364" s="173">
        <v>678.5</v>
      </c>
    </row>
    <row r="1365" spans="4:4" x14ac:dyDescent="0.35">
      <c r="D1365" s="173">
        <v>679</v>
      </c>
    </row>
    <row r="1366" spans="4:4" x14ac:dyDescent="0.35">
      <c r="D1366" s="173">
        <v>679.5</v>
      </c>
    </row>
    <row r="1367" spans="4:4" x14ac:dyDescent="0.35">
      <c r="D1367" s="173">
        <v>680</v>
      </c>
    </row>
    <row r="1368" spans="4:4" x14ac:dyDescent="0.35">
      <c r="D1368" s="173">
        <v>680.5</v>
      </c>
    </row>
    <row r="1369" spans="4:4" x14ac:dyDescent="0.35">
      <c r="D1369" s="173">
        <v>681</v>
      </c>
    </row>
    <row r="1370" spans="4:4" x14ac:dyDescent="0.35">
      <c r="D1370" s="173">
        <v>681.5</v>
      </c>
    </row>
    <row r="1371" spans="4:4" x14ac:dyDescent="0.35">
      <c r="D1371" s="173">
        <v>682</v>
      </c>
    </row>
    <row r="1372" spans="4:4" x14ac:dyDescent="0.35">
      <c r="D1372" s="173">
        <v>682.5</v>
      </c>
    </row>
    <row r="1373" spans="4:4" x14ac:dyDescent="0.35">
      <c r="D1373" s="173">
        <v>683</v>
      </c>
    </row>
    <row r="1374" spans="4:4" x14ac:dyDescent="0.35">
      <c r="D1374" s="173">
        <v>683.5</v>
      </c>
    </row>
    <row r="1375" spans="4:4" x14ac:dyDescent="0.35">
      <c r="D1375" s="173">
        <v>684</v>
      </c>
    </row>
    <row r="1376" spans="4:4" x14ac:dyDescent="0.35">
      <c r="D1376" s="173">
        <v>684.5</v>
      </c>
    </row>
    <row r="1377" spans="4:4" x14ac:dyDescent="0.35">
      <c r="D1377" s="173">
        <v>685</v>
      </c>
    </row>
    <row r="1378" spans="4:4" x14ac:dyDescent="0.35">
      <c r="D1378" s="173">
        <v>685.5</v>
      </c>
    </row>
    <row r="1379" spans="4:4" x14ac:dyDescent="0.35">
      <c r="D1379" s="173">
        <v>686</v>
      </c>
    </row>
    <row r="1380" spans="4:4" x14ac:dyDescent="0.35">
      <c r="D1380" s="173">
        <v>686.5</v>
      </c>
    </row>
    <row r="1381" spans="4:4" x14ac:dyDescent="0.35">
      <c r="D1381" s="173">
        <v>687</v>
      </c>
    </row>
    <row r="1382" spans="4:4" x14ac:dyDescent="0.35">
      <c r="D1382" s="173">
        <v>687.5</v>
      </c>
    </row>
    <row r="1383" spans="4:4" x14ac:dyDescent="0.35">
      <c r="D1383" s="173">
        <v>688</v>
      </c>
    </row>
    <row r="1384" spans="4:4" x14ac:dyDescent="0.35">
      <c r="D1384" s="173">
        <v>688.5</v>
      </c>
    </row>
    <row r="1385" spans="4:4" x14ac:dyDescent="0.35">
      <c r="D1385" s="173">
        <v>689</v>
      </c>
    </row>
    <row r="1386" spans="4:4" x14ac:dyDescent="0.35">
      <c r="D1386" s="173">
        <v>689.5</v>
      </c>
    </row>
    <row r="1387" spans="4:4" x14ac:dyDescent="0.35">
      <c r="D1387" s="173">
        <v>690</v>
      </c>
    </row>
    <row r="1388" spans="4:4" x14ac:dyDescent="0.35">
      <c r="D1388" s="173">
        <v>690.5</v>
      </c>
    </row>
    <row r="1389" spans="4:4" x14ac:dyDescent="0.35">
      <c r="D1389" s="173">
        <v>691</v>
      </c>
    </row>
    <row r="1390" spans="4:4" x14ac:dyDescent="0.35">
      <c r="D1390" s="173">
        <v>691.5</v>
      </c>
    </row>
    <row r="1391" spans="4:4" x14ac:dyDescent="0.35">
      <c r="D1391" s="173">
        <v>692</v>
      </c>
    </row>
    <row r="1392" spans="4:4" x14ac:dyDescent="0.35">
      <c r="D1392" s="173">
        <v>692.5</v>
      </c>
    </row>
    <row r="1393" spans="4:4" x14ac:dyDescent="0.35">
      <c r="D1393" s="173">
        <v>693</v>
      </c>
    </row>
    <row r="1394" spans="4:4" x14ac:dyDescent="0.35">
      <c r="D1394" s="173">
        <v>693.5</v>
      </c>
    </row>
    <row r="1395" spans="4:4" x14ac:dyDescent="0.35">
      <c r="D1395" s="173">
        <v>694</v>
      </c>
    </row>
    <row r="1396" spans="4:4" x14ac:dyDescent="0.35">
      <c r="D1396" s="173">
        <v>694.5</v>
      </c>
    </row>
    <row r="1397" spans="4:4" x14ac:dyDescent="0.35">
      <c r="D1397" s="173">
        <v>695</v>
      </c>
    </row>
    <row r="1398" spans="4:4" x14ac:dyDescent="0.35">
      <c r="D1398" s="173">
        <v>695.5</v>
      </c>
    </row>
    <row r="1399" spans="4:4" x14ac:dyDescent="0.35">
      <c r="D1399" s="173">
        <v>696</v>
      </c>
    </row>
    <row r="1400" spans="4:4" x14ac:dyDescent="0.35">
      <c r="D1400" s="173">
        <v>696.5</v>
      </c>
    </row>
    <row r="1401" spans="4:4" x14ac:dyDescent="0.35">
      <c r="D1401" s="173">
        <v>697</v>
      </c>
    </row>
    <row r="1402" spans="4:4" x14ac:dyDescent="0.35">
      <c r="D1402" s="173">
        <v>697.5</v>
      </c>
    </row>
    <row r="1403" spans="4:4" x14ac:dyDescent="0.35">
      <c r="D1403" s="173">
        <v>698</v>
      </c>
    </row>
    <row r="1404" spans="4:4" x14ac:dyDescent="0.35">
      <c r="D1404" s="173">
        <v>698.5</v>
      </c>
    </row>
    <row r="1405" spans="4:4" x14ac:dyDescent="0.35">
      <c r="D1405" s="173">
        <v>699</v>
      </c>
    </row>
    <row r="1406" spans="4:4" x14ac:dyDescent="0.35">
      <c r="D1406" s="173">
        <v>699.5</v>
      </c>
    </row>
    <row r="1407" spans="4:4" x14ac:dyDescent="0.35">
      <c r="D1407" s="173">
        <v>700</v>
      </c>
    </row>
    <row r="1408" spans="4:4" x14ac:dyDescent="0.35">
      <c r="D1408" s="173">
        <v>700.5</v>
      </c>
    </row>
    <row r="1409" spans="4:4" x14ac:dyDescent="0.35">
      <c r="D1409" s="173">
        <v>701</v>
      </c>
    </row>
    <row r="1410" spans="4:4" x14ac:dyDescent="0.35">
      <c r="D1410" s="173">
        <v>701.5</v>
      </c>
    </row>
    <row r="1411" spans="4:4" x14ac:dyDescent="0.35">
      <c r="D1411" s="173">
        <v>702</v>
      </c>
    </row>
    <row r="1412" spans="4:4" x14ac:dyDescent="0.35">
      <c r="D1412" s="173">
        <v>702.5</v>
      </c>
    </row>
    <row r="1413" spans="4:4" x14ac:dyDescent="0.35">
      <c r="D1413" s="173">
        <v>703</v>
      </c>
    </row>
    <row r="1414" spans="4:4" x14ac:dyDescent="0.35">
      <c r="D1414" s="173">
        <v>703.5</v>
      </c>
    </row>
    <row r="1415" spans="4:4" x14ac:dyDescent="0.35">
      <c r="D1415" s="173">
        <v>704</v>
      </c>
    </row>
    <row r="1416" spans="4:4" x14ac:dyDescent="0.35">
      <c r="D1416" s="173">
        <v>704.5</v>
      </c>
    </row>
    <row r="1417" spans="4:4" x14ac:dyDescent="0.35">
      <c r="D1417" s="173">
        <v>705</v>
      </c>
    </row>
    <row r="1418" spans="4:4" x14ac:dyDescent="0.35">
      <c r="D1418" s="173">
        <v>705.5</v>
      </c>
    </row>
    <row r="1419" spans="4:4" x14ac:dyDescent="0.35">
      <c r="D1419" s="173">
        <v>706</v>
      </c>
    </row>
    <row r="1420" spans="4:4" x14ac:dyDescent="0.35">
      <c r="D1420" s="173">
        <v>706.5</v>
      </c>
    </row>
    <row r="1421" spans="4:4" x14ac:dyDescent="0.35">
      <c r="D1421" s="173">
        <v>707</v>
      </c>
    </row>
    <row r="1422" spans="4:4" x14ac:dyDescent="0.35">
      <c r="D1422" s="173">
        <v>707.5</v>
      </c>
    </row>
    <row r="1423" spans="4:4" x14ac:dyDescent="0.35">
      <c r="D1423" s="173">
        <v>708</v>
      </c>
    </row>
    <row r="1424" spans="4:4" x14ac:dyDescent="0.35">
      <c r="D1424" s="173">
        <v>708.5</v>
      </c>
    </row>
    <row r="1425" spans="4:4" x14ac:dyDescent="0.35">
      <c r="D1425" s="173">
        <v>709</v>
      </c>
    </row>
    <row r="1426" spans="4:4" x14ac:dyDescent="0.35">
      <c r="D1426" s="173">
        <v>709.5</v>
      </c>
    </row>
    <row r="1427" spans="4:4" x14ac:dyDescent="0.35">
      <c r="D1427" s="173">
        <v>710</v>
      </c>
    </row>
    <row r="1428" spans="4:4" x14ac:dyDescent="0.35">
      <c r="D1428" s="173">
        <v>710.5</v>
      </c>
    </row>
    <row r="1429" spans="4:4" x14ac:dyDescent="0.35">
      <c r="D1429" s="173">
        <v>711</v>
      </c>
    </row>
    <row r="1430" spans="4:4" x14ac:dyDescent="0.35">
      <c r="D1430" s="173">
        <v>711.5</v>
      </c>
    </row>
    <row r="1431" spans="4:4" x14ac:dyDescent="0.35">
      <c r="D1431" s="173">
        <v>712</v>
      </c>
    </row>
    <row r="1432" spans="4:4" x14ac:dyDescent="0.35">
      <c r="D1432" s="173">
        <v>712.5</v>
      </c>
    </row>
    <row r="1433" spans="4:4" x14ac:dyDescent="0.35">
      <c r="D1433" s="173">
        <v>713</v>
      </c>
    </row>
    <row r="1434" spans="4:4" x14ac:dyDescent="0.35">
      <c r="D1434" s="173">
        <v>713.5</v>
      </c>
    </row>
    <row r="1435" spans="4:4" x14ac:dyDescent="0.35">
      <c r="D1435" s="173">
        <v>714</v>
      </c>
    </row>
    <row r="1436" spans="4:4" x14ac:dyDescent="0.35">
      <c r="D1436" s="173">
        <v>714.5</v>
      </c>
    </row>
    <row r="1437" spans="4:4" x14ac:dyDescent="0.35">
      <c r="D1437" s="173">
        <v>715</v>
      </c>
    </row>
    <row r="1438" spans="4:4" x14ac:dyDescent="0.35">
      <c r="D1438" s="173">
        <v>715.5</v>
      </c>
    </row>
    <row r="1439" spans="4:4" x14ac:dyDescent="0.35">
      <c r="D1439" s="173">
        <v>716</v>
      </c>
    </row>
    <row r="1440" spans="4:4" x14ac:dyDescent="0.35">
      <c r="D1440" s="173">
        <v>716.5</v>
      </c>
    </row>
    <row r="1441" spans="4:4" x14ac:dyDescent="0.35">
      <c r="D1441" s="173">
        <v>717</v>
      </c>
    </row>
    <row r="1442" spans="4:4" x14ac:dyDescent="0.35">
      <c r="D1442" s="173">
        <v>717.5</v>
      </c>
    </row>
    <row r="1443" spans="4:4" x14ac:dyDescent="0.35">
      <c r="D1443" s="173">
        <v>718</v>
      </c>
    </row>
    <row r="1444" spans="4:4" x14ac:dyDescent="0.35">
      <c r="D1444" s="173">
        <v>718.5</v>
      </c>
    </row>
    <row r="1445" spans="4:4" x14ac:dyDescent="0.35">
      <c r="D1445" s="173">
        <v>719</v>
      </c>
    </row>
    <row r="1446" spans="4:4" x14ac:dyDescent="0.35">
      <c r="D1446" s="173">
        <v>719.5</v>
      </c>
    </row>
    <row r="1447" spans="4:4" x14ac:dyDescent="0.35">
      <c r="D1447" s="173">
        <v>720</v>
      </c>
    </row>
    <row r="1448" spans="4:4" x14ac:dyDescent="0.35">
      <c r="D1448" s="173">
        <v>720.5</v>
      </c>
    </row>
    <row r="1449" spans="4:4" x14ac:dyDescent="0.35">
      <c r="D1449" s="173">
        <v>721</v>
      </c>
    </row>
    <row r="1450" spans="4:4" x14ac:dyDescent="0.35">
      <c r="D1450" s="173">
        <v>721.5</v>
      </c>
    </row>
    <row r="1451" spans="4:4" x14ac:dyDescent="0.35">
      <c r="D1451" s="173">
        <v>722</v>
      </c>
    </row>
    <row r="1452" spans="4:4" x14ac:dyDescent="0.35">
      <c r="D1452" s="173">
        <v>722.5</v>
      </c>
    </row>
    <row r="1453" spans="4:4" x14ac:dyDescent="0.35">
      <c r="D1453" s="173">
        <v>723</v>
      </c>
    </row>
    <row r="1454" spans="4:4" x14ac:dyDescent="0.35">
      <c r="D1454" s="173">
        <v>723.5</v>
      </c>
    </row>
    <row r="1455" spans="4:4" x14ac:dyDescent="0.35">
      <c r="D1455" s="173">
        <v>724</v>
      </c>
    </row>
    <row r="1456" spans="4:4" x14ac:dyDescent="0.35">
      <c r="D1456" s="173">
        <v>724.5</v>
      </c>
    </row>
    <row r="1457" spans="4:4" x14ac:dyDescent="0.35">
      <c r="D1457" s="173">
        <v>725</v>
      </c>
    </row>
    <row r="1458" spans="4:4" x14ac:dyDescent="0.35">
      <c r="D1458" s="173">
        <v>725.5</v>
      </c>
    </row>
    <row r="1459" spans="4:4" x14ac:dyDescent="0.35">
      <c r="D1459" s="173">
        <v>726</v>
      </c>
    </row>
    <row r="1460" spans="4:4" x14ac:dyDescent="0.35">
      <c r="D1460" s="173">
        <v>726.5</v>
      </c>
    </row>
    <row r="1461" spans="4:4" x14ac:dyDescent="0.35">
      <c r="D1461" s="173">
        <v>727</v>
      </c>
    </row>
    <row r="1462" spans="4:4" x14ac:dyDescent="0.35">
      <c r="D1462" s="173">
        <v>727.5</v>
      </c>
    </row>
    <row r="1463" spans="4:4" x14ac:dyDescent="0.35">
      <c r="D1463" s="173">
        <v>728</v>
      </c>
    </row>
    <row r="1464" spans="4:4" x14ac:dyDescent="0.35">
      <c r="D1464" s="173">
        <v>728.5</v>
      </c>
    </row>
    <row r="1465" spans="4:4" x14ac:dyDescent="0.35">
      <c r="D1465" s="173">
        <v>729</v>
      </c>
    </row>
    <row r="1466" spans="4:4" x14ac:dyDescent="0.35">
      <c r="D1466" s="173">
        <v>729.5</v>
      </c>
    </row>
    <row r="1467" spans="4:4" x14ac:dyDescent="0.35">
      <c r="D1467" s="173">
        <v>730</v>
      </c>
    </row>
    <row r="1468" spans="4:4" x14ac:dyDescent="0.35">
      <c r="D1468" s="173">
        <v>730.5</v>
      </c>
    </row>
    <row r="1469" spans="4:4" x14ac:dyDescent="0.35">
      <c r="D1469" s="173">
        <v>731</v>
      </c>
    </row>
    <row r="1470" spans="4:4" x14ac:dyDescent="0.35">
      <c r="D1470" s="173">
        <v>731.5</v>
      </c>
    </row>
    <row r="1471" spans="4:4" x14ac:dyDescent="0.35">
      <c r="D1471" s="173">
        <v>732</v>
      </c>
    </row>
    <row r="1472" spans="4:4" x14ac:dyDescent="0.35">
      <c r="D1472" s="173">
        <v>732.5</v>
      </c>
    </row>
    <row r="1473" spans="4:4" x14ac:dyDescent="0.35">
      <c r="D1473" s="173">
        <v>733</v>
      </c>
    </row>
    <row r="1474" spans="4:4" x14ac:dyDescent="0.35">
      <c r="D1474" s="173">
        <v>733.5</v>
      </c>
    </row>
    <row r="1475" spans="4:4" x14ac:dyDescent="0.35">
      <c r="D1475" s="173">
        <v>734</v>
      </c>
    </row>
    <row r="1476" spans="4:4" x14ac:dyDescent="0.35">
      <c r="D1476" s="173">
        <v>734.5</v>
      </c>
    </row>
    <row r="1477" spans="4:4" x14ac:dyDescent="0.35">
      <c r="D1477" s="173">
        <v>735</v>
      </c>
    </row>
    <row r="1478" spans="4:4" x14ac:dyDescent="0.35">
      <c r="D1478" s="173">
        <v>735.5</v>
      </c>
    </row>
    <row r="1479" spans="4:4" x14ac:dyDescent="0.35">
      <c r="D1479" s="173">
        <v>736</v>
      </c>
    </row>
    <row r="1480" spans="4:4" x14ac:dyDescent="0.35">
      <c r="D1480" s="173">
        <v>736.5</v>
      </c>
    </row>
    <row r="1481" spans="4:4" x14ac:dyDescent="0.35">
      <c r="D1481" s="173">
        <v>737</v>
      </c>
    </row>
    <row r="1482" spans="4:4" x14ac:dyDescent="0.35">
      <c r="D1482" s="173">
        <v>737.5</v>
      </c>
    </row>
    <row r="1483" spans="4:4" x14ac:dyDescent="0.35">
      <c r="D1483" s="173">
        <v>738</v>
      </c>
    </row>
    <row r="1484" spans="4:4" x14ac:dyDescent="0.35">
      <c r="D1484" s="173">
        <v>738.5</v>
      </c>
    </row>
    <row r="1485" spans="4:4" x14ac:dyDescent="0.35">
      <c r="D1485" s="173">
        <v>739</v>
      </c>
    </row>
    <row r="1486" spans="4:4" x14ac:dyDescent="0.35">
      <c r="D1486" s="173">
        <v>739.5</v>
      </c>
    </row>
    <row r="1487" spans="4:4" x14ac:dyDescent="0.35">
      <c r="D1487" s="173">
        <v>740</v>
      </c>
    </row>
    <row r="1488" spans="4:4" x14ac:dyDescent="0.35">
      <c r="D1488" s="173">
        <v>740.5</v>
      </c>
    </row>
    <row r="1489" spans="4:4" x14ac:dyDescent="0.35">
      <c r="D1489" s="173">
        <v>741</v>
      </c>
    </row>
    <row r="1490" spans="4:4" x14ac:dyDescent="0.35">
      <c r="D1490" s="173">
        <v>741.5</v>
      </c>
    </row>
    <row r="1491" spans="4:4" x14ac:dyDescent="0.35">
      <c r="D1491" s="173">
        <v>742</v>
      </c>
    </row>
    <row r="1492" spans="4:4" x14ac:dyDescent="0.35">
      <c r="D1492" s="173">
        <v>742.5</v>
      </c>
    </row>
    <row r="1493" spans="4:4" x14ac:dyDescent="0.35">
      <c r="D1493" s="173">
        <v>743</v>
      </c>
    </row>
    <row r="1494" spans="4:4" x14ac:dyDescent="0.35">
      <c r="D1494" s="173">
        <v>743.5</v>
      </c>
    </row>
    <row r="1495" spans="4:4" x14ac:dyDescent="0.35">
      <c r="D1495" s="173">
        <v>744</v>
      </c>
    </row>
    <row r="1496" spans="4:4" x14ac:dyDescent="0.35">
      <c r="D1496" s="173">
        <v>744.5</v>
      </c>
    </row>
    <row r="1497" spans="4:4" x14ac:dyDescent="0.35">
      <c r="D1497" s="173">
        <v>745</v>
      </c>
    </row>
    <row r="1498" spans="4:4" x14ac:dyDescent="0.35">
      <c r="D1498" s="173">
        <v>745.5</v>
      </c>
    </row>
    <row r="1499" spans="4:4" x14ac:dyDescent="0.35">
      <c r="D1499" s="173">
        <v>746</v>
      </c>
    </row>
    <row r="1500" spans="4:4" x14ac:dyDescent="0.35">
      <c r="D1500" s="173">
        <v>746.5</v>
      </c>
    </row>
    <row r="1501" spans="4:4" x14ac:dyDescent="0.35">
      <c r="D1501" s="173">
        <v>747</v>
      </c>
    </row>
    <row r="1502" spans="4:4" x14ac:dyDescent="0.35">
      <c r="D1502" s="173">
        <v>747.5</v>
      </c>
    </row>
    <row r="1503" spans="4:4" x14ac:dyDescent="0.35">
      <c r="D1503" s="173">
        <v>748</v>
      </c>
    </row>
    <row r="1504" spans="4:4" x14ac:dyDescent="0.35">
      <c r="D1504" s="173">
        <v>748.5</v>
      </c>
    </row>
    <row r="1505" spans="4:4" x14ac:dyDescent="0.35">
      <c r="D1505" s="173">
        <v>749</v>
      </c>
    </row>
    <row r="1506" spans="4:4" x14ac:dyDescent="0.35">
      <c r="D1506" s="173">
        <v>749.5</v>
      </c>
    </row>
    <row r="1507" spans="4:4" x14ac:dyDescent="0.35">
      <c r="D1507" s="173">
        <v>750</v>
      </c>
    </row>
    <row r="1508" spans="4:4" x14ac:dyDescent="0.35">
      <c r="D1508" s="173">
        <v>750.5</v>
      </c>
    </row>
    <row r="1509" spans="4:4" x14ac:dyDescent="0.35">
      <c r="D1509" s="173">
        <v>751</v>
      </c>
    </row>
    <row r="1510" spans="4:4" x14ac:dyDescent="0.35">
      <c r="D1510" s="173">
        <v>751.5</v>
      </c>
    </row>
    <row r="1511" spans="4:4" x14ac:dyDescent="0.35">
      <c r="D1511" s="173">
        <v>752</v>
      </c>
    </row>
    <row r="1512" spans="4:4" x14ac:dyDescent="0.35">
      <c r="D1512" s="173">
        <v>752.5</v>
      </c>
    </row>
    <row r="1513" spans="4:4" x14ac:dyDescent="0.35">
      <c r="D1513" s="173">
        <v>753</v>
      </c>
    </row>
    <row r="1514" spans="4:4" x14ac:dyDescent="0.35">
      <c r="D1514" s="173">
        <v>753.5</v>
      </c>
    </row>
    <row r="1515" spans="4:4" x14ac:dyDescent="0.35">
      <c r="D1515" s="173">
        <v>754</v>
      </c>
    </row>
    <row r="1516" spans="4:4" x14ac:dyDescent="0.35">
      <c r="D1516" s="173">
        <v>754.5</v>
      </c>
    </row>
    <row r="1517" spans="4:4" x14ac:dyDescent="0.35">
      <c r="D1517" s="173">
        <v>755</v>
      </c>
    </row>
    <row r="1518" spans="4:4" x14ac:dyDescent="0.35">
      <c r="D1518" s="173">
        <v>755.5</v>
      </c>
    </row>
    <row r="1519" spans="4:4" x14ac:dyDescent="0.35">
      <c r="D1519" s="173">
        <v>756</v>
      </c>
    </row>
    <row r="1520" spans="4:4" x14ac:dyDescent="0.35">
      <c r="D1520" s="173">
        <v>756.5</v>
      </c>
    </row>
    <row r="1521" spans="4:4" x14ac:dyDescent="0.35">
      <c r="D1521" s="173">
        <v>757</v>
      </c>
    </row>
    <row r="1522" spans="4:4" x14ac:dyDescent="0.35">
      <c r="D1522" s="173">
        <v>757.5</v>
      </c>
    </row>
    <row r="1523" spans="4:4" x14ac:dyDescent="0.35">
      <c r="D1523" s="173">
        <v>758</v>
      </c>
    </row>
    <row r="1524" spans="4:4" x14ac:dyDescent="0.35">
      <c r="D1524" s="173">
        <v>758.5</v>
      </c>
    </row>
    <row r="1525" spans="4:4" x14ac:dyDescent="0.35">
      <c r="D1525" s="173">
        <v>759</v>
      </c>
    </row>
    <row r="1526" spans="4:4" x14ac:dyDescent="0.35">
      <c r="D1526" s="173">
        <v>759.5</v>
      </c>
    </row>
    <row r="1527" spans="4:4" x14ac:dyDescent="0.35">
      <c r="D1527" s="173">
        <v>760</v>
      </c>
    </row>
    <row r="1528" spans="4:4" x14ac:dyDescent="0.35">
      <c r="D1528" s="173">
        <v>760.5</v>
      </c>
    </row>
    <row r="1529" spans="4:4" x14ac:dyDescent="0.35">
      <c r="D1529" s="173">
        <v>761</v>
      </c>
    </row>
    <row r="1530" spans="4:4" x14ac:dyDescent="0.35">
      <c r="D1530" s="173">
        <v>761.5</v>
      </c>
    </row>
    <row r="1531" spans="4:4" x14ac:dyDescent="0.35">
      <c r="D1531" s="173">
        <v>762</v>
      </c>
    </row>
    <row r="1532" spans="4:4" x14ac:dyDescent="0.35">
      <c r="D1532" s="173">
        <v>762.5</v>
      </c>
    </row>
    <row r="1533" spans="4:4" x14ac:dyDescent="0.35">
      <c r="D1533" s="173">
        <v>763</v>
      </c>
    </row>
    <row r="1534" spans="4:4" x14ac:dyDescent="0.35">
      <c r="D1534" s="173">
        <v>763.5</v>
      </c>
    </row>
    <row r="1535" spans="4:4" x14ac:dyDescent="0.35">
      <c r="D1535" s="173">
        <v>764</v>
      </c>
    </row>
    <row r="1536" spans="4:4" x14ac:dyDescent="0.35">
      <c r="D1536" s="173">
        <v>764.5</v>
      </c>
    </row>
    <row r="1537" spans="4:4" x14ac:dyDescent="0.35">
      <c r="D1537" s="173">
        <v>765</v>
      </c>
    </row>
    <row r="1538" spans="4:4" x14ac:dyDescent="0.35">
      <c r="D1538" s="173">
        <v>765.5</v>
      </c>
    </row>
    <row r="1539" spans="4:4" x14ac:dyDescent="0.35">
      <c r="D1539" s="173">
        <v>766</v>
      </c>
    </row>
    <row r="1540" spans="4:4" x14ac:dyDescent="0.35">
      <c r="D1540" s="173">
        <v>766.5</v>
      </c>
    </row>
    <row r="1541" spans="4:4" x14ac:dyDescent="0.35">
      <c r="D1541" s="173">
        <v>767</v>
      </c>
    </row>
    <row r="1542" spans="4:4" x14ac:dyDescent="0.35">
      <c r="D1542" s="173">
        <v>767.5</v>
      </c>
    </row>
    <row r="1543" spans="4:4" x14ac:dyDescent="0.35">
      <c r="D1543" s="173">
        <v>768</v>
      </c>
    </row>
    <row r="1544" spans="4:4" x14ac:dyDescent="0.35">
      <c r="D1544" s="173">
        <v>768.5</v>
      </c>
    </row>
    <row r="1545" spans="4:4" x14ac:dyDescent="0.35">
      <c r="D1545" s="173">
        <v>769</v>
      </c>
    </row>
    <row r="1546" spans="4:4" x14ac:dyDescent="0.35">
      <c r="D1546" s="173">
        <v>769.5</v>
      </c>
    </row>
    <row r="1547" spans="4:4" x14ac:dyDescent="0.35">
      <c r="D1547" s="173">
        <v>770</v>
      </c>
    </row>
    <row r="1548" spans="4:4" x14ac:dyDescent="0.35">
      <c r="D1548" s="173">
        <v>770.5</v>
      </c>
    </row>
    <row r="1549" spans="4:4" x14ac:dyDescent="0.35">
      <c r="D1549" s="173">
        <v>771</v>
      </c>
    </row>
    <row r="1550" spans="4:4" x14ac:dyDescent="0.35">
      <c r="D1550" s="173">
        <v>771.5</v>
      </c>
    </row>
    <row r="1551" spans="4:4" x14ac:dyDescent="0.35">
      <c r="D1551" s="173">
        <v>772</v>
      </c>
    </row>
    <row r="1552" spans="4:4" x14ac:dyDescent="0.35">
      <c r="D1552" s="173">
        <v>772.5</v>
      </c>
    </row>
    <row r="1553" spans="4:4" x14ac:dyDescent="0.35">
      <c r="D1553" s="173">
        <v>773</v>
      </c>
    </row>
    <row r="1554" spans="4:4" x14ac:dyDescent="0.35">
      <c r="D1554" s="173">
        <v>773.5</v>
      </c>
    </row>
    <row r="1555" spans="4:4" x14ac:dyDescent="0.35">
      <c r="D1555" s="173">
        <v>774</v>
      </c>
    </row>
    <row r="1556" spans="4:4" x14ac:dyDescent="0.35">
      <c r="D1556" s="173">
        <v>774.5</v>
      </c>
    </row>
    <row r="1557" spans="4:4" x14ac:dyDescent="0.35">
      <c r="D1557" s="173">
        <v>775</v>
      </c>
    </row>
    <row r="1558" spans="4:4" x14ac:dyDescent="0.35">
      <c r="D1558" s="173">
        <v>775.5</v>
      </c>
    </row>
    <row r="1559" spans="4:4" x14ac:dyDescent="0.35">
      <c r="D1559" s="173">
        <v>776</v>
      </c>
    </row>
    <row r="1560" spans="4:4" x14ac:dyDescent="0.35">
      <c r="D1560" s="173">
        <v>776.5</v>
      </c>
    </row>
    <row r="1561" spans="4:4" x14ac:dyDescent="0.35">
      <c r="D1561" s="173">
        <v>777</v>
      </c>
    </row>
    <row r="1562" spans="4:4" x14ac:dyDescent="0.35">
      <c r="D1562" s="173">
        <v>777.5</v>
      </c>
    </row>
    <row r="1563" spans="4:4" x14ac:dyDescent="0.35">
      <c r="D1563" s="173">
        <v>778</v>
      </c>
    </row>
    <row r="1564" spans="4:4" x14ac:dyDescent="0.35">
      <c r="D1564" s="173">
        <v>778.5</v>
      </c>
    </row>
    <row r="1565" spans="4:4" x14ac:dyDescent="0.35">
      <c r="D1565" s="173">
        <v>779</v>
      </c>
    </row>
    <row r="1566" spans="4:4" x14ac:dyDescent="0.35">
      <c r="D1566" s="173">
        <v>779.5</v>
      </c>
    </row>
    <row r="1567" spans="4:4" x14ac:dyDescent="0.35">
      <c r="D1567" s="173">
        <v>780</v>
      </c>
    </row>
    <row r="1568" spans="4:4" x14ac:dyDescent="0.35">
      <c r="D1568" s="173">
        <v>780.5</v>
      </c>
    </row>
    <row r="1569" spans="4:4" x14ac:dyDescent="0.35">
      <c r="D1569" s="173">
        <v>781</v>
      </c>
    </row>
    <row r="1570" spans="4:4" x14ac:dyDescent="0.35">
      <c r="D1570" s="173">
        <v>781.5</v>
      </c>
    </row>
    <row r="1571" spans="4:4" x14ac:dyDescent="0.35">
      <c r="D1571" s="173">
        <v>782</v>
      </c>
    </row>
    <row r="1572" spans="4:4" x14ac:dyDescent="0.35">
      <c r="D1572" s="173">
        <v>782.5</v>
      </c>
    </row>
    <row r="1573" spans="4:4" x14ac:dyDescent="0.35">
      <c r="D1573" s="173">
        <v>783</v>
      </c>
    </row>
    <row r="1574" spans="4:4" x14ac:dyDescent="0.35">
      <c r="D1574" s="173">
        <v>783.5</v>
      </c>
    </row>
    <row r="1575" spans="4:4" x14ac:dyDescent="0.35">
      <c r="D1575" s="173">
        <v>784</v>
      </c>
    </row>
    <row r="1576" spans="4:4" x14ac:dyDescent="0.35">
      <c r="D1576" s="173">
        <v>784.5</v>
      </c>
    </row>
    <row r="1577" spans="4:4" x14ac:dyDescent="0.35">
      <c r="D1577" s="173">
        <v>785</v>
      </c>
    </row>
    <row r="1578" spans="4:4" x14ac:dyDescent="0.35">
      <c r="D1578" s="173">
        <v>785.5</v>
      </c>
    </row>
    <row r="1579" spans="4:4" x14ac:dyDescent="0.35">
      <c r="D1579" s="173">
        <v>786</v>
      </c>
    </row>
    <row r="1580" spans="4:4" x14ac:dyDescent="0.35">
      <c r="D1580" s="173">
        <v>786.5</v>
      </c>
    </row>
    <row r="1581" spans="4:4" x14ac:dyDescent="0.35">
      <c r="D1581" s="173">
        <v>787</v>
      </c>
    </row>
    <row r="1582" spans="4:4" x14ac:dyDescent="0.35">
      <c r="D1582" s="173">
        <v>787.5</v>
      </c>
    </row>
    <row r="1583" spans="4:4" x14ac:dyDescent="0.35">
      <c r="D1583" s="173">
        <v>788</v>
      </c>
    </row>
    <row r="1584" spans="4:4" x14ac:dyDescent="0.35">
      <c r="D1584" s="173">
        <v>788.5</v>
      </c>
    </row>
    <row r="1585" spans="4:4" x14ac:dyDescent="0.35">
      <c r="D1585" s="173">
        <v>789</v>
      </c>
    </row>
    <row r="1586" spans="4:4" x14ac:dyDescent="0.35">
      <c r="D1586" s="173">
        <v>789.5</v>
      </c>
    </row>
    <row r="1587" spans="4:4" x14ac:dyDescent="0.35">
      <c r="D1587" s="173">
        <v>790</v>
      </c>
    </row>
    <row r="1588" spans="4:4" x14ac:dyDescent="0.35">
      <c r="D1588" s="173">
        <v>790.5</v>
      </c>
    </row>
    <row r="1589" spans="4:4" x14ac:dyDescent="0.35">
      <c r="D1589" s="173">
        <v>791</v>
      </c>
    </row>
    <row r="1590" spans="4:4" x14ac:dyDescent="0.35">
      <c r="D1590" s="173">
        <v>791.5</v>
      </c>
    </row>
    <row r="1591" spans="4:4" x14ac:dyDescent="0.35">
      <c r="D1591" s="173">
        <v>792</v>
      </c>
    </row>
    <row r="1592" spans="4:4" x14ac:dyDescent="0.35">
      <c r="D1592" s="173">
        <v>792.5</v>
      </c>
    </row>
    <row r="1593" spans="4:4" x14ac:dyDescent="0.35">
      <c r="D1593" s="173">
        <v>793</v>
      </c>
    </row>
    <row r="1594" spans="4:4" x14ac:dyDescent="0.35">
      <c r="D1594" s="173">
        <v>793.5</v>
      </c>
    </row>
    <row r="1595" spans="4:4" x14ac:dyDescent="0.35">
      <c r="D1595" s="173">
        <v>794</v>
      </c>
    </row>
    <row r="1596" spans="4:4" x14ac:dyDescent="0.35">
      <c r="D1596" s="173">
        <v>794.5</v>
      </c>
    </row>
    <row r="1597" spans="4:4" x14ac:dyDescent="0.35">
      <c r="D1597" s="173">
        <v>795</v>
      </c>
    </row>
    <row r="1598" spans="4:4" x14ac:dyDescent="0.35">
      <c r="D1598" s="173">
        <v>795.5</v>
      </c>
    </row>
    <row r="1599" spans="4:4" x14ac:dyDescent="0.35">
      <c r="D1599" s="173">
        <v>796</v>
      </c>
    </row>
    <row r="1600" spans="4:4" x14ac:dyDescent="0.35">
      <c r="D1600" s="173">
        <v>796.5</v>
      </c>
    </row>
    <row r="1601" spans="4:4" x14ac:dyDescent="0.35">
      <c r="D1601" s="173">
        <v>797</v>
      </c>
    </row>
    <row r="1602" spans="4:4" x14ac:dyDescent="0.35">
      <c r="D1602" s="173">
        <v>797.5</v>
      </c>
    </row>
    <row r="1603" spans="4:4" x14ac:dyDescent="0.35">
      <c r="D1603" s="173">
        <v>798</v>
      </c>
    </row>
    <row r="1604" spans="4:4" x14ac:dyDescent="0.35">
      <c r="D1604" s="173">
        <v>797.5</v>
      </c>
    </row>
    <row r="1605" spans="4:4" x14ac:dyDescent="0.35">
      <c r="D1605" s="173">
        <v>798</v>
      </c>
    </row>
    <row r="1606" spans="4:4" x14ac:dyDescent="0.35">
      <c r="D1606" s="173">
        <v>798.5</v>
      </c>
    </row>
    <row r="1607" spans="4:4" x14ac:dyDescent="0.35">
      <c r="D1607" s="173">
        <v>799</v>
      </c>
    </row>
    <row r="1608" spans="4:4" x14ac:dyDescent="0.35">
      <c r="D1608" s="173">
        <v>799.5</v>
      </c>
    </row>
    <row r="1609" spans="4:4" x14ac:dyDescent="0.35">
      <c r="D1609" s="173">
        <v>800</v>
      </c>
    </row>
    <row r="1610" spans="4:4" x14ac:dyDescent="0.35">
      <c r="D1610" s="173">
        <v>800.5</v>
      </c>
    </row>
    <row r="1611" spans="4:4" x14ac:dyDescent="0.35">
      <c r="D1611" s="173">
        <v>801</v>
      </c>
    </row>
    <row r="1612" spans="4:4" x14ac:dyDescent="0.35">
      <c r="D1612" s="173">
        <v>801.5</v>
      </c>
    </row>
    <row r="1613" spans="4:4" x14ac:dyDescent="0.35">
      <c r="D1613" s="173">
        <v>802</v>
      </c>
    </row>
    <row r="1614" spans="4:4" x14ac:dyDescent="0.35">
      <c r="D1614" s="173">
        <v>802.5</v>
      </c>
    </row>
    <row r="1615" spans="4:4" x14ac:dyDescent="0.35">
      <c r="D1615" s="173">
        <v>803</v>
      </c>
    </row>
    <row r="1616" spans="4:4" x14ac:dyDescent="0.35">
      <c r="D1616" s="173">
        <v>803.5</v>
      </c>
    </row>
    <row r="1617" spans="4:4" x14ac:dyDescent="0.35">
      <c r="D1617" s="173">
        <v>804</v>
      </c>
    </row>
    <row r="1618" spans="4:4" x14ac:dyDescent="0.35">
      <c r="D1618" s="173">
        <v>804.5</v>
      </c>
    </row>
    <row r="1619" spans="4:4" x14ac:dyDescent="0.35">
      <c r="D1619" s="173">
        <v>805</v>
      </c>
    </row>
    <row r="1620" spans="4:4" x14ac:dyDescent="0.35">
      <c r="D1620" s="173">
        <v>805.5</v>
      </c>
    </row>
    <row r="1621" spans="4:4" x14ac:dyDescent="0.35">
      <c r="D1621" s="173">
        <v>806</v>
      </c>
    </row>
    <row r="1622" spans="4:4" x14ac:dyDescent="0.35">
      <c r="D1622" s="173">
        <v>806.5</v>
      </c>
    </row>
    <row r="1623" spans="4:4" x14ac:dyDescent="0.35">
      <c r="D1623" s="173">
        <v>807</v>
      </c>
    </row>
    <row r="1624" spans="4:4" x14ac:dyDescent="0.35">
      <c r="D1624" s="173">
        <v>807.5</v>
      </c>
    </row>
    <row r="1625" spans="4:4" x14ac:dyDescent="0.35">
      <c r="D1625" s="173">
        <v>808</v>
      </c>
    </row>
    <row r="1626" spans="4:4" x14ac:dyDescent="0.35">
      <c r="D1626" s="173">
        <v>808.5</v>
      </c>
    </row>
    <row r="1627" spans="4:4" x14ac:dyDescent="0.35">
      <c r="D1627" s="173">
        <v>809</v>
      </c>
    </row>
    <row r="1628" spans="4:4" x14ac:dyDescent="0.35">
      <c r="D1628" s="173">
        <v>809.5</v>
      </c>
    </row>
    <row r="1629" spans="4:4" x14ac:dyDescent="0.35">
      <c r="D1629" s="173">
        <v>810</v>
      </c>
    </row>
    <row r="1630" spans="4:4" x14ac:dyDescent="0.35">
      <c r="D1630" s="173">
        <v>810.5</v>
      </c>
    </row>
    <row r="1631" spans="4:4" x14ac:dyDescent="0.35">
      <c r="D1631" s="173">
        <v>811</v>
      </c>
    </row>
    <row r="1632" spans="4:4" x14ac:dyDescent="0.35">
      <c r="D1632" s="173">
        <v>811.5</v>
      </c>
    </row>
    <row r="1633" spans="4:4" x14ac:dyDescent="0.35">
      <c r="D1633" s="173">
        <v>812</v>
      </c>
    </row>
    <row r="1634" spans="4:4" x14ac:dyDescent="0.35">
      <c r="D1634" s="173">
        <v>812.5</v>
      </c>
    </row>
    <row r="1635" spans="4:4" x14ac:dyDescent="0.35">
      <c r="D1635" s="173">
        <v>813</v>
      </c>
    </row>
    <row r="1636" spans="4:4" x14ac:dyDescent="0.35">
      <c r="D1636" s="173">
        <v>813.5</v>
      </c>
    </row>
    <row r="1637" spans="4:4" x14ac:dyDescent="0.35">
      <c r="D1637" s="173">
        <v>814</v>
      </c>
    </row>
    <row r="1638" spans="4:4" x14ac:dyDescent="0.35">
      <c r="D1638" s="173">
        <v>814.5</v>
      </c>
    </row>
    <row r="1639" spans="4:4" x14ac:dyDescent="0.35">
      <c r="D1639" s="173">
        <v>815</v>
      </c>
    </row>
    <row r="1640" spans="4:4" x14ac:dyDescent="0.35">
      <c r="D1640" s="173">
        <v>815.5</v>
      </c>
    </row>
    <row r="1641" spans="4:4" x14ac:dyDescent="0.35">
      <c r="D1641" s="173">
        <v>816</v>
      </c>
    </row>
    <row r="1642" spans="4:4" x14ac:dyDescent="0.35">
      <c r="D1642" s="173">
        <v>816.5</v>
      </c>
    </row>
    <row r="1643" spans="4:4" x14ac:dyDescent="0.35">
      <c r="D1643" s="173">
        <v>817</v>
      </c>
    </row>
    <row r="1644" spans="4:4" x14ac:dyDescent="0.35">
      <c r="D1644" s="173">
        <v>817.5</v>
      </c>
    </row>
    <row r="1645" spans="4:4" x14ac:dyDescent="0.35">
      <c r="D1645" s="173">
        <v>818</v>
      </c>
    </row>
    <row r="1646" spans="4:4" x14ac:dyDescent="0.35">
      <c r="D1646" s="173">
        <v>818.5</v>
      </c>
    </row>
    <row r="1647" spans="4:4" x14ac:dyDescent="0.35">
      <c r="D1647" s="173">
        <v>819</v>
      </c>
    </row>
    <row r="1648" spans="4:4" x14ac:dyDescent="0.35">
      <c r="D1648" s="173">
        <v>819.5</v>
      </c>
    </row>
    <row r="1649" spans="4:4" x14ac:dyDescent="0.35">
      <c r="D1649" s="173">
        <v>820</v>
      </c>
    </row>
    <row r="1650" spans="4:4" x14ac:dyDescent="0.35">
      <c r="D1650" s="173">
        <v>820.5</v>
      </c>
    </row>
    <row r="1651" spans="4:4" x14ac:dyDescent="0.35">
      <c r="D1651" s="173">
        <v>821</v>
      </c>
    </row>
    <row r="1652" spans="4:4" x14ac:dyDescent="0.35">
      <c r="D1652" s="173">
        <v>821.5</v>
      </c>
    </row>
    <row r="1653" spans="4:4" x14ac:dyDescent="0.35">
      <c r="D1653" s="173">
        <v>822</v>
      </c>
    </row>
    <row r="1654" spans="4:4" x14ac:dyDescent="0.35">
      <c r="D1654" s="173">
        <v>822.5</v>
      </c>
    </row>
    <row r="1655" spans="4:4" x14ac:dyDescent="0.35">
      <c r="D1655" s="173">
        <v>823</v>
      </c>
    </row>
    <row r="1656" spans="4:4" x14ac:dyDescent="0.35">
      <c r="D1656" s="173">
        <v>823.5</v>
      </c>
    </row>
    <row r="1657" spans="4:4" x14ac:dyDescent="0.35">
      <c r="D1657" s="173">
        <v>824</v>
      </c>
    </row>
    <row r="1658" spans="4:4" x14ac:dyDescent="0.35">
      <c r="D1658" s="173">
        <v>824.5</v>
      </c>
    </row>
    <row r="1659" spans="4:4" x14ac:dyDescent="0.35">
      <c r="D1659" s="173">
        <v>825</v>
      </c>
    </row>
    <row r="1660" spans="4:4" x14ac:dyDescent="0.35">
      <c r="D1660" s="173">
        <v>825.5</v>
      </c>
    </row>
    <row r="1661" spans="4:4" x14ac:dyDescent="0.35">
      <c r="D1661" s="173">
        <v>826</v>
      </c>
    </row>
    <row r="1662" spans="4:4" x14ac:dyDescent="0.35">
      <c r="D1662" s="173">
        <v>826.5</v>
      </c>
    </row>
    <row r="1663" spans="4:4" x14ac:dyDescent="0.35">
      <c r="D1663" s="173">
        <v>827</v>
      </c>
    </row>
    <row r="1664" spans="4:4" x14ac:dyDescent="0.35">
      <c r="D1664" s="173">
        <v>827.5</v>
      </c>
    </row>
    <row r="1665" spans="4:4" x14ac:dyDescent="0.35">
      <c r="D1665" s="173">
        <v>828</v>
      </c>
    </row>
    <row r="1666" spans="4:4" x14ac:dyDescent="0.35">
      <c r="D1666" s="173">
        <v>828.5</v>
      </c>
    </row>
    <row r="1667" spans="4:4" x14ac:dyDescent="0.35">
      <c r="D1667" s="173">
        <v>829</v>
      </c>
    </row>
    <row r="1668" spans="4:4" x14ac:dyDescent="0.35">
      <c r="D1668" s="173">
        <v>829.5</v>
      </c>
    </row>
    <row r="1669" spans="4:4" x14ac:dyDescent="0.35">
      <c r="D1669" s="173">
        <v>830</v>
      </c>
    </row>
    <row r="1670" spans="4:4" x14ac:dyDescent="0.35">
      <c r="D1670" s="173">
        <v>830.5</v>
      </c>
    </row>
    <row r="1671" spans="4:4" x14ac:dyDescent="0.35">
      <c r="D1671" s="173">
        <v>831</v>
      </c>
    </row>
    <row r="1672" spans="4:4" x14ac:dyDescent="0.35">
      <c r="D1672" s="173">
        <v>831.5</v>
      </c>
    </row>
    <row r="1673" spans="4:4" x14ac:dyDescent="0.35">
      <c r="D1673" s="173">
        <v>832</v>
      </c>
    </row>
    <row r="1674" spans="4:4" x14ac:dyDescent="0.35">
      <c r="D1674" s="173">
        <v>832.5</v>
      </c>
    </row>
    <row r="1675" spans="4:4" x14ac:dyDescent="0.35">
      <c r="D1675" s="173">
        <v>833</v>
      </c>
    </row>
    <row r="1676" spans="4:4" x14ac:dyDescent="0.35">
      <c r="D1676" s="173">
        <v>833.5</v>
      </c>
    </row>
    <row r="1677" spans="4:4" x14ac:dyDescent="0.35">
      <c r="D1677" s="173">
        <v>834</v>
      </c>
    </row>
    <row r="1678" spans="4:4" x14ac:dyDescent="0.35">
      <c r="D1678" s="173">
        <v>834.5</v>
      </c>
    </row>
    <row r="1679" spans="4:4" x14ac:dyDescent="0.35">
      <c r="D1679" s="173">
        <v>835</v>
      </c>
    </row>
    <row r="1680" spans="4:4" x14ac:dyDescent="0.35">
      <c r="D1680" s="173">
        <v>835.5</v>
      </c>
    </row>
    <row r="1681" spans="4:4" x14ac:dyDescent="0.35">
      <c r="D1681" s="173">
        <v>836</v>
      </c>
    </row>
    <row r="1682" spans="4:4" x14ac:dyDescent="0.35">
      <c r="D1682" s="173">
        <v>836.5</v>
      </c>
    </row>
    <row r="1683" spans="4:4" x14ac:dyDescent="0.35">
      <c r="D1683" s="173">
        <v>837</v>
      </c>
    </row>
    <row r="1684" spans="4:4" x14ac:dyDescent="0.35">
      <c r="D1684" s="173">
        <v>837.5</v>
      </c>
    </row>
    <row r="1685" spans="4:4" x14ac:dyDescent="0.35">
      <c r="D1685" s="173">
        <v>838</v>
      </c>
    </row>
    <row r="1686" spans="4:4" x14ac:dyDescent="0.35">
      <c r="D1686" s="173">
        <v>838.5</v>
      </c>
    </row>
    <row r="1687" spans="4:4" x14ac:dyDescent="0.35">
      <c r="D1687" s="173">
        <v>839</v>
      </c>
    </row>
    <row r="1688" spans="4:4" x14ac:dyDescent="0.35">
      <c r="D1688" s="173">
        <v>839.5</v>
      </c>
    </row>
    <row r="1689" spans="4:4" x14ac:dyDescent="0.35">
      <c r="D1689" s="173">
        <v>840</v>
      </c>
    </row>
    <row r="1690" spans="4:4" x14ac:dyDescent="0.35">
      <c r="D1690" s="173">
        <v>840.5</v>
      </c>
    </row>
    <row r="1691" spans="4:4" x14ac:dyDescent="0.35">
      <c r="D1691" s="173">
        <v>841</v>
      </c>
    </row>
    <row r="1692" spans="4:4" x14ac:dyDescent="0.35">
      <c r="D1692" s="173">
        <v>841.5</v>
      </c>
    </row>
    <row r="1693" spans="4:4" x14ac:dyDescent="0.35">
      <c r="D1693" s="173">
        <v>842</v>
      </c>
    </row>
    <row r="1694" spans="4:4" x14ac:dyDescent="0.35">
      <c r="D1694" s="173">
        <v>842.5</v>
      </c>
    </row>
    <row r="1695" spans="4:4" x14ac:dyDescent="0.35">
      <c r="D1695" s="173">
        <v>843</v>
      </c>
    </row>
    <row r="1696" spans="4:4" x14ac:dyDescent="0.35">
      <c r="D1696" s="173">
        <v>843.5</v>
      </c>
    </row>
    <row r="1697" spans="4:4" x14ac:dyDescent="0.35">
      <c r="D1697" s="173">
        <v>844</v>
      </c>
    </row>
    <row r="1698" spans="4:4" x14ac:dyDescent="0.35">
      <c r="D1698" s="173">
        <v>844.5</v>
      </c>
    </row>
    <row r="1699" spans="4:4" x14ac:dyDescent="0.35">
      <c r="D1699" s="173">
        <v>845</v>
      </c>
    </row>
    <row r="1700" spans="4:4" x14ac:dyDescent="0.35">
      <c r="D1700" s="173">
        <v>845.5</v>
      </c>
    </row>
    <row r="1701" spans="4:4" x14ac:dyDescent="0.35">
      <c r="D1701" s="173">
        <v>846</v>
      </c>
    </row>
    <row r="1702" spans="4:4" x14ac:dyDescent="0.35">
      <c r="D1702" s="173">
        <v>846.5</v>
      </c>
    </row>
    <row r="1703" spans="4:4" x14ac:dyDescent="0.35">
      <c r="D1703" s="173">
        <v>847</v>
      </c>
    </row>
    <row r="1704" spans="4:4" x14ac:dyDescent="0.35">
      <c r="D1704" s="173">
        <v>847.5</v>
      </c>
    </row>
    <row r="1705" spans="4:4" x14ac:dyDescent="0.35">
      <c r="D1705" s="173">
        <v>848</v>
      </c>
    </row>
    <row r="1706" spans="4:4" x14ac:dyDescent="0.35">
      <c r="D1706" s="173">
        <v>848.5</v>
      </c>
    </row>
    <row r="1707" spans="4:4" x14ac:dyDescent="0.35">
      <c r="D1707" s="173">
        <v>849</v>
      </c>
    </row>
    <row r="1708" spans="4:4" x14ac:dyDescent="0.35">
      <c r="D1708" s="173">
        <v>849.5</v>
      </c>
    </row>
    <row r="1709" spans="4:4" x14ac:dyDescent="0.35">
      <c r="D1709" s="173">
        <v>850</v>
      </c>
    </row>
    <row r="1710" spans="4:4" x14ac:dyDescent="0.35">
      <c r="D1710" s="173">
        <v>850.5</v>
      </c>
    </row>
    <row r="1711" spans="4:4" x14ac:dyDescent="0.35">
      <c r="D1711" s="173">
        <v>851</v>
      </c>
    </row>
    <row r="1712" spans="4:4" x14ac:dyDescent="0.35">
      <c r="D1712" s="173">
        <v>851.5</v>
      </c>
    </row>
    <row r="1713" spans="4:4" x14ac:dyDescent="0.35">
      <c r="D1713" s="173">
        <v>852</v>
      </c>
    </row>
    <row r="1714" spans="4:4" x14ac:dyDescent="0.35">
      <c r="D1714" s="173">
        <v>852.5</v>
      </c>
    </row>
    <row r="1715" spans="4:4" x14ac:dyDescent="0.35">
      <c r="D1715" s="173">
        <v>853</v>
      </c>
    </row>
    <row r="1716" spans="4:4" x14ac:dyDescent="0.35">
      <c r="D1716" s="173">
        <v>853.5</v>
      </c>
    </row>
    <row r="1717" spans="4:4" x14ac:dyDescent="0.35">
      <c r="D1717" s="173">
        <v>854</v>
      </c>
    </row>
    <row r="1718" spans="4:4" x14ac:dyDescent="0.35">
      <c r="D1718" s="173">
        <v>854.5</v>
      </c>
    </row>
    <row r="1719" spans="4:4" x14ac:dyDescent="0.35">
      <c r="D1719" s="173">
        <v>855</v>
      </c>
    </row>
    <row r="1720" spans="4:4" x14ac:dyDescent="0.35">
      <c r="D1720" s="173">
        <v>855.5</v>
      </c>
    </row>
    <row r="1721" spans="4:4" x14ac:dyDescent="0.35">
      <c r="D1721" s="173">
        <v>856</v>
      </c>
    </row>
    <row r="1722" spans="4:4" x14ac:dyDescent="0.35">
      <c r="D1722" s="173">
        <v>856.5</v>
      </c>
    </row>
    <row r="1723" spans="4:4" x14ac:dyDescent="0.35">
      <c r="D1723" s="173">
        <v>857</v>
      </c>
    </row>
    <row r="1724" spans="4:4" x14ac:dyDescent="0.35">
      <c r="D1724" s="173">
        <v>857.5</v>
      </c>
    </row>
    <row r="1725" spans="4:4" x14ac:dyDescent="0.35">
      <c r="D1725" s="173">
        <v>858</v>
      </c>
    </row>
    <row r="1726" spans="4:4" x14ac:dyDescent="0.35">
      <c r="D1726" s="173">
        <v>858.5</v>
      </c>
    </row>
    <row r="1727" spans="4:4" x14ac:dyDescent="0.35">
      <c r="D1727" s="173">
        <v>859</v>
      </c>
    </row>
    <row r="1728" spans="4:4" x14ac:dyDescent="0.35">
      <c r="D1728" s="173">
        <v>859.5</v>
      </c>
    </row>
    <row r="1729" spans="4:4" x14ac:dyDescent="0.35">
      <c r="D1729" s="173">
        <v>860</v>
      </c>
    </row>
    <row r="1730" spans="4:4" x14ac:dyDescent="0.35">
      <c r="D1730" s="173">
        <v>860.5</v>
      </c>
    </row>
    <row r="1731" spans="4:4" x14ac:dyDescent="0.35">
      <c r="D1731" s="173">
        <v>861</v>
      </c>
    </row>
    <row r="1732" spans="4:4" x14ac:dyDescent="0.35">
      <c r="D1732" s="173">
        <v>861.5</v>
      </c>
    </row>
    <row r="1733" spans="4:4" x14ac:dyDescent="0.35">
      <c r="D1733" s="173">
        <v>862</v>
      </c>
    </row>
    <row r="1734" spans="4:4" x14ac:dyDescent="0.35">
      <c r="D1734" s="173">
        <v>862.5</v>
      </c>
    </row>
    <row r="1735" spans="4:4" x14ac:dyDescent="0.35">
      <c r="D1735" s="173">
        <v>863</v>
      </c>
    </row>
    <row r="1736" spans="4:4" x14ac:dyDescent="0.35">
      <c r="D1736" s="173">
        <v>863.5</v>
      </c>
    </row>
    <row r="1737" spans="4:4" x14ac:dyDescent="0.35">
      <c r="D1737" s="173">
        <v>864</v>
      </c>
    </row>
    <row r="1738" spans="4:4" x14ac:dyDescent="0.35">
      <c r="D1738" s="173">
        <v>864.5</v>
      </c>
    </row>
    <row r="1739" spans="4:4" x14ac:dyDescent="0.35">
      <c r="D1739" s="173">
        <v>865</v>
      </c>
    </row>
    <row r="1740" spans="4:4" x14ac:dyDescent="0.35">
      <c r="D1740" s="173">
        <v>865.5</v>
      </c>
    </row>
    <row r="1741" spans="4:4" x14ac:dyDescent="0.35">
      <c r="D1741" s="173">
        <v>866</v>
      </c>
    </row>
    <row r="1742" spans="4:4" x14ac:dyDescent="0.35">
      <c r="D1742" s="173">
        <v>866.5</v>
      </c>
    </row>
    <row r="1743" spans="4:4" x14ac:dyDescent="0.35">
      <c r="D1743" s="173">
        <v>867</v>
      </c>
    </row>
    <row r="1744" spans="4:4" x14ac:dyDescent="0.35">
      <c r="D1744" s="173">
        <v>867.5</v>
      </c>
    </row>
    <row r="1745" spans="4:4" x14ac:dyDescent="0.35">
      <c r="D1745" s="173">
        <v>868</v>
      </c>
    </row>
    <row r="1746" spans="4:4" x14ac:dyDescent="0.35">
      <c r="D1746" s="173">
        <v>868.5</v>
      </c>
    </row>
    <row r="1747" spans="4:4" x14ac:dyDescent="0.35">
      <c r="D1747" s="173">
        <v>869</v>
      </c>
    </row>
    <row r="1748" spans="4:4" x14ac:dyDescent="0.35">
      <c r="D1748" s="173">
        <v>869.5</v>
      </c>
    </row>
    <row r="1749" spans="4:4" x14ac:dyDescent="0.35">
      <c r="D1749" s="173">
        <v>870</v>
      </c>
    </row>
    <row r="1750" spans="4:4" x14ac:dyDescent="0.35">
      <c r="D1750" s="173">
        <v>870.5</v>
      </c>
    </row>
    <row r="1751" spans="4:4" x14ac:dyDescent="0.35">
      <c r="D1751" s="173">
        <v>871</v>
      </c>
    </row>
    <row r="1752" spans="4:4" x14ac:dyDescent="0.35">
      <c r="D1752" s="173">
        <v>871.5</v>
      </c>
    </row>
    <row r="1753" spans="4:4" x14ac:dyDescent="0.35">
      <c r="D1753" s="173">
        <v>872</v>
      </c>
    </row>
    <row r="1754" spans="4:4" x14ac:dyDescent="0.35">
      <c r="D1754" s="173">
        <v>872.5</v>
      </c>
    </row>
    <row r="1755" spans="4:4" x14ac:dyDescent="0.35">
      <c r="D1755" s="173">
        <v>873</v>
      </c>
    </row>
    <row r="1756" spans="4:4" x14ac:dyDescent="0.35">
      <c r="D1756" s="173">
        <v>873.5</v>
      </c>
    </row>
    <row r="1757" spans="4:4" x14ac:dyDescent="0.35">
      <c r="D1757" s="173">
        <v>874</v>
      </c>
    </row>
    <row r="1758" spans="4:4" x14ac:dyDescent="0.35">
      <c r="D1758" s="173">
        <v>874.5</v>
      </c>
    </row>
    <row r="1759" spans="4:4" x14ac:dyDescent="0.35">
      <c r="D1759" s="173">
        <v>875</v>
      </c>
    </row>
    <row r="1760" spans="4:4" x14ac:dyDescent="0.35">
      <c r="D1760" s="173">
        <v>875.5</v>
      </c>
    </row>
    <row r="1761" spans="4:4" x14ac:dyDescent="0.35">
      <c r="D1761" s="173">
        <v>876</v>
      </c>
    </row>
    <row r="1762" spans="4:4" x14ac:dyDescent="0.35">
      <c r="D1762" s="173">
        <v>876.5</v>
      </c>
    </row>
    <row r="1763" spans="4:4" x14ac:dyDescent="0.35">
      <c r="D1763" s="173">
        <v>877</v>
      </c>
    </row>
    <row r="1764" spans="4:4" x14ac:dyDescent="0.35">
      <c r="D1764" s="173">
        <v>877.5</v>
      </c>
    </row>
    <row r="1765" spans="4:4" x14ac:dyDescent="0.35">
      <c r="D1765" s="173">
        <v>878</v>
      </c>
    </row>
    <row r="1766" spans="4:4" x14ac:dyDescent="0.35">
      <c r="D1766" s="173">
        <v>878.5</v>
      </c>
    </row>
    <row r="1767" spans="4:4" x14ac:dyDescent="0.35">
      <c r="D1767" s="173">
        <v>879</v>
      </c>
    </row>
    <row r="1768" spans="4:4" x14ac:dyDescent="0.35">
      <c r="D1768" s="173">
        <v>879.5</v>
      </c>
    </row>
    <row r="1769" spans="4:4" x14ac:dyDescent="0.35">
      <c r="D1769" s="173">
        <v>880</v>
      </c>
    </row>
    <row r="1770" spans="4:4" x14ac:dyDescent="0.35">
      <c r="D1770" s="173">
        <v>880.5</v>
      </c>
    </row>
    <row r="1771" spans="4:4" x14ac:dyDescent="0.35">
      <c r="D1771" s="173">
        <v>881</v>
      </c>
    </row>
    <row r="1772" spans="4:4" x14ac:dyDescent="0.35">
      <c r="D1772" s="173">
        <v>881.5</v>
      </c>
    </row>
    <row r="1773" spans="4:4" x14ac:dyDescent="0.35">
      <c r="D1773" s="173">
        <v>882</v>
      </c>
    </row>
    <row r="1774" spans="4:4" x14ac:dyDescent="0.35">
      <c r="D1774" s="173">
        <v>882.5</v>
      </c>
    </row>
    <row r="1775" spans="4:4" x14ac:dyDescent="0.35">
      <c r="D1775" s="173">
        <v>883</v>
      </c>
    </row>
    <row r="1776" spans="4:4" x14ac:dyDescent="0.35">
      <c r="D1776" s="173">
        <v>883.5</v>
      </c>
    </row>
    <row r="1777" spans="4:4" x14ac:dyDescent="0.35">
      <c r="D1777" s="173">
        <v>884</v>
      </c>
    </row>
    <row r="1778" spans="4:4" x14ac:dyDescent="0.35">
      <c r="D1778" s="173">
        <v>884.5</v>
      </c>
    </row>
    <row r="1779" spans="4:4" x14ac:dyDescent="0.35">
      <c r="D1779" s="173">
        <v>885</v>
      </c>
    </row>
    <row r="1780" spans="4:4" x14ac:dyDescent="0.35">
      <c r="D1780" s="173">
        <v>885.5</v>
      </c>
    </row>
    <row r="1781" spans="4:4" x14ac:dyDescent="0.35">
      <c r="D1781" s="173">
        <v>886</v>
      </c>
    </row>
    <row r="1782" spans="4:4" x14ac:dyDescent="0.35">
      <c r="D1782" s="173">
        <v>886.5</v>
      </c>
    </row>
    <row r="1783" spans="4:4" x14ac:dyDescent="0.35">
      <c r="D1783" s="173">
        <v>887</v>
      </c>
    </row>
    <row r="1784" spans="4:4" x14ac:dyDescent="0.35">
      <c r="D1784" s="173">
        <v>887.5</v>
      </c>
    </row>
    <row r="1785" spans="4:4" x14ac:dyDescent="0.35">
      <c r="D1785" s="173">
        <v>888</v>
      </c>
    </row>
    <row r="1786" spans="4:4" x14ac:dyDescent="0.35">
      <c r="D1786" s="173">
        <v>888.5</v>
      </c>
    </row>
    <row r="1787" spans="4:4" x14ac:dyDescent="0.35">
      <c r="D1787" s="173">
        <v>889</v>
      </c>
    </row>
    <row r="1788" spans="4:4" x14ac:dyDescent="0.35">
      <c r="D1788" s="173">
        <v>889.5</v>
      </c>
    </row>
    <row r="1789" spans="4:4" x14ac:dyDescent="0.35">
      <c r="D1789" s="173">
        <v>890</v>
      </c>
    </row>
    <row r="1790" spans="4:4" x14ac:dyDescent="0.35">
      <c r="D1790" s="173">
        <v>890.5</v>
      </c>
    </row>
    <row r="1791" spans="4:4" x14ac:dyDescent="0.35">
      <c r="D1791" s="173">
        <v>891</v>
      </c>
    </row>
    <row r="1792" spans="4:4" x14ac:dyDescent="0.35">
      <c r="D1792" s="173">
        <v>891.5</v>
      </c>
    </row>
    <row r="1793" spans="4:4" x14ac:dyDescent="0.35">
      <c r="D1793" s="173">
        <v>892</v>
      </c>
    </row>
    <row r="1794" spans="4:4" x14ac:dyDescent="0.35">
      <c r="D1794" s="173">
        <v>892.5</v>
      </c>
    </row>
    <row r="1795" spans="4:4" x14ac:dyDescent="0.35">
      <c r="D1795" s="173">
        <v>893</v>
      </c>
    </row>
    <row r="1796" spans="4:4" x14ac:dyDescent="0.35">
      <c r="D1796" s="173">
        <v>893.5</v>
      </c>
    </row>
    <row r="1797" spans="4:4" x14ac:dyDescent="0.35">
      <c r="D1797" s="173">
        <v>894</v>
      </c>
    </row>
    <row r="1798" spans="4:4" x14ac:dyDescent="0.35">
      <c r="D1798" s="173">
        <v>894.5</v>
      </c>
    </row>
    <row r="1799" spans="4:4" x14ac:dyDescent="0.35">
      <c r="D1799" s="173">
        <v>895</v>
      </c>
    </row>
    <row r="1800" spans="4:4" x14ac:dyDescent="0.35">
      <c r="D1800" s="173">
        <v>895.5</v>
      </c>
    </row>
    <row r="1801" spans="4:4" x14ac:dyDescent="0.35">
      <c r="D1801" s="173">
        <v>896</v>
      </c>
    </row>
    <row r="1802" spans="4:4" x14ac:dyDescent="0.35">
      <c r="D1802" s="173">
        <v>896.5</v>
      </c>
    </row>
    <row r="1803" spans="4:4" x14ac:dyDescent="0.35">
      <c r="D1803" s="173">
        <v>897</v>
      </c>
    </row>
    <row r="1804" spans="4:4" x14ac:dyDescent="0.35">
      <c r="D1804" s="173">
        <v>897.5</v>
      </c>
    </row>
    <row r="1805" spans="4:4" x14ac:dyDescent="0.35">
      <c r="D1805" s="173">
        <v>898</v>
      </c>
    </row>
    <row r="1806" spans="4:4" x14ac:dyDescent="0.35">
      <c r="D1806" s="173">
        <v>898.5</v>
      </c>
    </row>
    <row r="1807" spans="4:4" x14ac:dyDescent="0.35">
      <c r="D1807" s="173">
        <v>899</v>
      </c>
    </row>
    <row r="1808" spans="4:4" x14ac:dyDescent="0.35">
      <c r="D1808" s="173">
        <v>899.5</v>
      </c>
    </row>
    <row r="1809" spans="4:4" x14ac:dyDescent="0.35">
      <c r="D1809" s="173">
        <v>900</v>
      </c>
    </row>
    <row r="1810" spans="4:4" x14ac:dyDescent="0.35">
      <c r="D1810" s="173">
        <v>900.5</v>
      </c>
    </row>
    <row r="1811" spans="4:4" x14ac:dyDescent="0.35">
      <c r="D1811" s="173">
        <v>901</v>
      </c>
    </row>
    <row r="1812" spans="4:4" x14ac:dyDescent="0.35">
      <c r="D1812" s="173">
        <v>901.5</v>
      </c>
    </row>
    <row r="1813" spans="4:4" x14ac:dyDescent="0.35">
      <c r="D1813" s="173">
        <v>902</v>
      </c>
    </row>
    <row r="1814" spans="4:4" x14ac:dyDescent="0.35">
      <c r="D1814" s="173">
        <v>902.5</v>
      </c>
    </row>
    <row r="1815" spans="4:4" x14ac:dyDescent="0.35">
      <c r="D1815" s="173">
        <v>903</v>
      </c>
    </row>
    <row r="1816" spans="4:4" x14ac:dyDescent="0.35">
      <c r="D1816" s="173">
        <v>903.5</v>
      </c>
    </row>
    <row r="1817" spans="4:4" x14ac:dyDescent="0.35">
      <c r="D1817" s="173">
        <v>904</v>
      </c>
    </row>
    <row r="1818" spans="4:4" x14ac:dyDescent="0.35">
      <c r="D1818" s="173">
        <v>904.5</v>
      </c>
    </row>
    <row r="1819" spans="4:4" x14ac:dyDescent="0.35">
      <c r="D1819" s="173">
        <v>905</v>
      </c>
    </row>
    <row r="1820" spans="4:4" x14ac:dyDescent="0.35">
      <c r="D1820" s="173">
        <v>905.5</v>
      </c>
    </row>
    <row r="1821" spans="4:4" x14ac:dyDescent="0.35">
      <c r="D1821" s="173">
        <v>906</v>
      </c>
    </row>
    <row r="1822" spans="4:4" x14ac:dyDescent="0.35">
      <c r="D1822" s="173">
        <v>906.5</v>
      </c>
    </row>
    <row r="1823" spans="4:4" x14ac:dyDescent="0.35">
      <c r="D1823" s="173">
        <v>907</v>
      </c>
    </row>
    <row r="1824" spans="4:4" x14ac:dyDescent="0.35">
      <c r="D1824" s="173">
        <v>907.5</v>
      </c>
    </row>
    <row r="1825" spans="4:4" x14ac:dyDescent="0.35">
      <c r="D1825" s="173">
        <v>908</v>
      </c>
    </row>
    <row r="1826" spans="4:4" x14ac:dyDescent="0.35">
      <c r="D1826" s="173">
        <v>908.5</v>
      </c>
    </row>
    <row r="1827" spans="4:4" x14ac:dyDescent="0.35">
      <c r="D1827" s="173">
        <v>909</v>
      </c>
    </row>
    <row r="1828" spans="4:4" x14ac:dyDescent="0.35">
      <c r="D1828" s="173">
        <v>909.5</v>
      </c>
    </row>
    <row r="1829" spans="4:4" x14ac:dyDescent="0.35">
      <c r="D1829" s="173">
        <v>910</v>
      </c>
    </row>
    <row r="1830" spans="4:4" x14ac:dyDescent="0.35">
      <c r="D1830" s="173">
        <v>910.5</v>
      </c>
    </row>
    <row r="1831" spans="4:4" x14ac:dyDescent="0.35">
      <c r="D1831" s="173">
        <v>911</v>
      </c>
    </row>
    <row r="1832" spans="4:4" x14ac:dyDescent="0.35">
      <c r="D1832" s="173">
        <v>911.5</v>
      </c>
    </row>
    <row r="1833" spans="4:4" x14ac:dyDescent="0.35">
      <c r="D1833" s="173">
        <v>912</v>
      </c>
    </row>
    <row r="1834" spans="4:4" x14ac:dyDescent="0.35">
      <c r="D1834" s="173">
        <v>912.5</v>
      </c>
    </row>
    <row r="1835" spans="4:4" x14ac:dyDescent="0.35">
      <c r="D1835" s="173">
        <v>913</v>
      </c>
    </row>
    <row r="1836" spans="4:4" x14ac:dyDescent="0.35">
      <c r="D1836" s="173">
        <v>913.5</v>
      </c>
    </row>
    <row r="1837" spans="4:4" x14ac:dyDescent="0.35">
      <c r="D1837" s="173">
        <v>914</v>
      </c>
    </row>
    <row r="1838" spans="4:4" x14ac:dyDescent="0.35">
      <c r="D1838" s="173">
        <v>914.5</v>
      </c>
    </row>
    <row r="1839" spans="4:4" x14ac:dyDescent="0.35">
      <c r="D1839" s="173">
        <v>915</v>
      </c>
    </row>
    <row r="1840" spans="4:4" x14ac:dyDescent="0.35">
      <c r="D1840" s="173">
        <v>915.5</v>
      </c>
    </row>
    <row r="1841" spans="4:4" x14ac:dyDescent="0.35">
      <c r="D1841" s="173">
        <v>916</v>
      </c>
    </row>
    <row r="1842" spans="4:4" x14ac:dyDescent="0.35">
      <c r="D1842" s="173">
        <v>916.5</v>
      </c>
    </row>
    <row r="1843" spans="4:4" x14ac:dyDescent="0.35">
      <c r="D1843" s="173">
        <v>917</v>
      </c>
    </row>
    <row r="1844" spans="4:4" x14ac:dyDescent="0.35">
      <c r="D1844" s="173">
        <v>917.5</v>
      </c>
    </row>
    <row r="1845" spans="4:4" x14ac:dyDescent="0.35">
      <c r="D1845" s="173">
        <v>918</v>
      </c>
    </row>
    <row r="1846" spans="4:4" x14ac:dyDescent="0.35">
      <c r="D1846" s="173">
        <v>918.5</v>
      </c>
    </row>
    <row r="1847" spans="4:4" x14ac:dyDescent="0.35">
      <c r="D1847" s="173">
        <v>919</v>
      </c>
    </row>
    <row r="1848" spans="4:4" x14ac:dyDescent="0.35">
      <c r="D1848" s="173">
        <v>919.5</v>
      </c>
    </row>
    <row r="1849" spans="4:4" x14ac:dyDescent="0.35">
      <c r="D1849" s="173">
        <v>920</v>
      </c>
    </row>
    <row r="1850" spans="4:4" x14ac:dyDescent="0.35">
      <c r="D1850" s="173">
        <v>920.5</v>
      </c>
    </row>
    <row r="1851" spans="4:4" x14ac:dyDescent="0.35">
      <c r="D1851" s="173">
        <v>921</v>
      </c>
    </row>
    <row r="1852" spans="4:4" x14ac:dyDescent="0.35">
      <c r="D1852" s="173">
        <v>921.5</v>
      </c>
    </row>
    <row r="1853" spans="4:4" x14ac:dyDescent="0.35">
      <c r="D1853" s="173">
        <v>922</v>
      </c>
    </row>
    <row r="1854" spans="4:4" x14ac:dyDescent="0.35">
      <c r="D1854" s="173">
        <v>922.5</v>
      </c>
    </row>
    <row r="1855" spans="4:4" x14ac:dyDescent="0.35">
      <c r="D1855" s="173">
        <v>923</v>
      </c>
    </row>
    <row r="1856" spans="4:4" x14ac:dyDescent="0.35">
      <c r="D1856" s="173">
        <v>923.5</v>
      </c>
    </row>
    <row r="1857" spans="4:4" x14ac:dyDescent="0.35">
      <c r="D1857" s="173">
        <v>924</v>
      </c>
    </row>
    <row r="1858" spans="4:4" x14ac:dyDescent="0.35">
      <c r="D1858" s="173">
        <v>924.5</v>
      </c>
    </row>
    <row r="1859" spans="4:4" x14ac:dyDescent="0.35">
      <c r="D1859" s="173">
        <v>925</v>
      </c>
    </row>
    <row r="1860" spans="4:4" x14ac:dyDescent="0.35">
      <c r="D1860" s="173">
        <v>925.5</v>
      </c>
    </row>
    <row r="1861" spans="4:4" x14ac:dyDescent="0.35">
      <c r="D1861" s="173">
        <v>926</v>
      </c>
    </row>
    <row r="1862" spans="4:4" x14ac:dyDescent="0.35">
      <c r="D1862" s="173">
        <v>926.5</v>
      </c>
    </row>
    <row r="1863" spans="4:4" x14ac:dyDescent="0.35">
      <c r="D1863" s="173">
        <v>927</v>
      </c>
    </row>
    <row r="1864" spans="4:4" x14ac:dyDescent="0.35">
      <c r="D1864" s="173">
        <v>927.5</v>
      </c>
    </row>
    <row r="1865" spans="4:4" x14ac:dyDescent="0.35">
      <c r="D1865" s="173">
        <v>928</v>
      </c>
    </row>
    <row r="1866" spans="4:4" x14ac:dyDescent="0.35">
      <c r="D1866" s="173">
        <v>928.5</v>
      </c>
    </row>
    <row r="1867" spans="4:4" x14ac:dyDescent="0.35">
      <c r="D1867" s="173">
        <v>929</v>
      </c>
    </row>
    <row r="1868" spans="4:4" x14ac:dyDescent="0.35">
      <c r="D1868" s="173">
        <v>929.5</v>
      </c>
    </row>
    <row r="1869" spans="4:4" x14ac:dyDescent="0.35">
      <c r="D1869" s="173">
        <v>930</v>
      </c>
    </row>
    <row r="1870" spans="4:4" x14ac:dyDescent="0.35">
      <c r="D1870" s="173">
        <v>930.5</v>
      </c>
    </row>
    <row r="1871" spans="4:4" x14ac:dyDescent="0.35">
      <c r="D1871" s="173">
        <v>931</v>
      </c>
    </row>
    <row r="1872" spans="4:4" x14ac:dyDescent="0.35">
      <c r="D1872" s="173">
        <v>931.5</v>
      </c>
    </row>
    <row r="1873" spans="4:4" x14ac:dyDescent="0.35">
      <c r="D1873" s="173">
        <v>932</v>
      </c>
    </row>
    <row r="1874" spans="4:4" x14ac:dyDescent="0.35">
      <c r="D1874" s="173">
        <v>932.5</v>
      </c>
    </row>
    <row r="1875" spans="4:4" x14ac:dyDescent="0.35">
      <c r="D1875" s="173">
        <v>933</v>
      </c>
    </row>
    <row r="1876" spans="4:4" x14ac:dyDescent="0.35">
      <c r="D1876" s="173">
        <v>933.5</v>
      </c>
    </row>
    <row r="1877" spans="4:4" x14ac:dyDescent="0.35">
      <c r="D1877" s="173">
        <v>934</v>
      </c>
    </row>
    <row r="1878" spans="4:4" x14ac:dyDescent="0.35">
      <c r="D1878" s="173">
        <v>934.5</v>
      </c>
    </row>
    <row r="1879" spans="4:4" x14ac:dyDescent="0.35">
      <c r="D1879" s="173">
        <v>935</v>
      </c>
    </row>
    <row r="1880" spans="4:4" x14ac:dyDescent="0.35">
      <c r="D1880" s="173">
        <v>935.5</v>
      </c>
    </row>
    <row r="1881" spans="4:4" x14ac:dyDescent="0.35">
      <c r="D1881" s="173">
        <v>936</v>
      </c>
    </row>
    <row r="1882" spans="4:4" x14ac:dyDescent="0.35">
      <c r="D1882" s="173">
        <v>936.5</v>
      </c>
    </row>
    <row r="1883" spans="4:4" x14ac:dyDescent="0.35">
      <c r="D1883" s="173">
        <v>937</v>
      </c>
    </row>
    <row r="1884" spans="4:4" x14ac:dyDescent="0.35">
      <c r="D1884" s="173">
        <v>937.5</v>
      </c>
    </row>
    <row r="1885" spans="4:4" x14ac:dyDescent="0.35">
      <c r="D1885" s="173">
        <v>938</v>
      </c>
    </row>
    <row r="1886" spans="4:4" x14ac:dyDescent="0.35">
      <c r="D1886" s="173">
        <v>938.5</v>
      </c>
    </row>
    <row r="1887" spans="4:4" x14ac:dyDescent="0.35">
      <c r="D1887" s="173">
        <v>939</v>
      </c>
    </row>
    <row r="1888" spans="4:4" x14ac:dyDescent="0.35">
      <c r="D1888" s="173">
        <v>939.5</v>
      </c>
    </row>
    <row r="1889" spans="4:4" x14ac:dyDescent="0.35">
      <c r="D1889" s="173">
        <v>940</v>
      </c>
    </row>
    <row r="1890" spans="4:4" x14ac:dyDescent="0.35">
      <c r="D1890" s="173">
        <v>940.5</v>
      </c>
    </row>
    <row r="1891" spans="4:4" x14ac:dyDescent="0.35">
      <c r="D1891" s="173">
        <v>941</v>
      </c>
    </row>
    <row r="1892" spans="4:4" x14ac:dyDescent="0.35">
      <c r="D1892" s="173">
        <v>941.5</v>
      </c>
    </row>
    <row r="1893" spans="4:4" x14ac:dyDescent="0.35">
      <c r="D1893" s="173">
        <v>942</v>
      </c>
    </row>
    <row r="1894" spans="4:4" x14ac:dyDescent="0.35">
      <c r="D1894" s="173">
        <v>942.5</v>
      </c>
    </row>
    <row r="1895" spans="4:4" x14ac:dyDescent="0.35">
      <c r="D1895" s="173">
        <v>943</v>
      </c>
    </row>
    <row r="1896" spans="4:4" x14ac:dyDescent="0.35">
      <c r="D1896" s="173">
        <v>943.5</v>
      </c>
    </row>
    <row r="1897" spans="4:4" x14ac:dyDescent="0.35">
      <c r="D1897" s="173">
        <v>944</v>
      </c>
    </row>
    <row r="1898" spans="4:4" x14ac:dyDescent="0.35">
      <c r="D1898" s="173">
        <v>944.5</v>
      </c>
    </row>
    <row r="1899" spans="4:4" x14ac:dyDescent="0.35">
      <c r="D1899" s="173">
        <v>945</v>
      </c>
    </row>
    <row r="1900" spans="4:4" x14ac:dyDescent="0.35">
      <c r="D1900" s="173">
        <v>945.5</v>
      </c>
    </row>
    <row r="1901" spans="4:4" x14ac:dyDescent="0.35">
      <c r="D1901" s="173">
        <v>946</v>
      </c>
    </row>
    <row r="1902" spans="4:4" x14ac:dyDescent="0.35">
      <c r="D1902" s="173">
        <v>946.5</v>
      </c>
    </row>
    <row r="1903" spans="4:4" x14ac:dyDescent="0.35">
      <c r="D1903" s="173">
        <v>947</v>
      </c>
    </row>
    <row r="1904" spans="4:4" x14ac:dyDescent="0.35">
      <c r="D1904" s="173">
        <v>947.5</v>
      </c>
    </row>
    <row r="1905" spans="4:4" x14ac:dyDescent="0.35">
      <c r="D1905" s="173">
        <v>948</v>
      </c>
    </row>
    <row r="1906" spans="4:4" x14ac:dyDescent="0.35">
      <c r="D1906" s="173">
        <v>948.5</v>
      </c>
    </row>
    <row r="1907" spans="4:4" x14ac:dyDescent="0.35">
      <c r="D1907" s="173">
        <v>949</v>
      </c>
    </row>
    <row r="1908" spans="4:4" x14ac:dyDescent="0.35">
      <c r="D1908" s="173">
        <v>949.5</v>
      </c>
    </row>
    <row r="1909" spans="4:4" x14ac:dyDescent="0.35">
      <c r="D1909" s="173">
        <v>950</v>
      </c>
    </row>
    <row r="1910" spans="4:4" x14ac:dyDescent="0.35">
      <c r="D1910" s="173">
        <v>950.5</v>
      </c>
    </row>
    <row r="1911" spans="4:4" x14ac:dyDescent="0.35">
      <c r="D1911" s="173">
        <v>951</v>
      </c>
    </row>
    <row r="1912" spans="4:4" x14ac:dyDescent="0.35">
      <c r="D1912" s="173">
        <v>951.5</v>
      </c>
    </row>
    <row r="1913" spans="4:4" x14ac:dyDescent="0.35">
      <c r="D1913" s="173">
        <v>952</v>
      </c>
    </row>
    <row r="1914" spans="4:4" x14ac:dyDescent="0.35">
      <c r="D1914" s="173">
        <v>952.5</v>
      </c>
    </row>
    <row r="1915" spans="4:4" x14ac:dyDescent="0.35">
      <c r="D1915" s="173">
        <v>953</v>
      </c>
    </row>
    <row r="1916" spans="4:4" x14ac:dyDescent="0.35">
      <c r="D1916" s="173">
        <v>953.5</v>
      </c>
    </row>
    <row r="1917" spans="4:4" x14ac:dyDescent="0.35">
      <c r="D1917" s="173">
        <v>954</v>
      </c>
    </row>
    <row r="1918" spans="4:4" x14ac:dyDescent="0.35">
      <c r="D1918" s="173">
        <v>954.5</v>
      </c>
    </row>
    <row r="1919" spans="4:4" x14ac:dyDescent="0.35">
      <c r="D1919" s="173">
        <v>955</v>
      </c>
    </row>
    <row r="1920" spans="4:4" x14ac:dyDescent="0.35">
      <c r="D1920" s="173">
        <v>955.5</v>
      </c>
    </row>
    <row r="1921" spans="4:4" x14ac:dyDescent="0.35">
      <c r="D1921" s="173">
        <v>956</v>
      </c>
    </row>
    <row r="1922" spans="4:4" x14ac:dyDescent="0.35">
      <c r="D1922" s="173">
        <v>956.5</v>
      </c>
    </row>
    <row r="1923" spans="4:4" x14ac:dyDescent="0.35">
      <c r="D1923" s="173">
        <v>957</v>
      </c>
    </row>
    <row r="1924" spans="4:4" x14ac:dyDescent="0.35">
      <c r="D1924" s="173">
        <v>957.5</v>
      </c>
    </row>
    <row r="1925" spans="4:4" x14ac:dyDescent="0.35">
      <c r="D1925" s="173">
        <v>958</v>
      </c>
    </row>
    <row r="1926" spans="4:4" x14ac:dyDescent="0.35">
      <c r="D1926" s="173">
        <v>958.5</v>
      </c>
    </row>
    <row r="1927" spans="4:4" x14ac:dyDescent="0.35">
      <c r="D1927" s="173">
        <v>959</v>
      </c>
    </row>
    <row r="1928" spans="4:4" x14ac:dyDescent="0.35">
      <c r="D1928" s="173">
        <v>959.5</v>
      </c>
    </row>
    <row r="1929" spans="4:4" x14ac:dyDescent="0.35">
      <c r="D1929" s="173">
        <v>960</v>
      </c>
    </row>
    <row r="1930" spans="4:4" x14ac:dyDescent="0.35">
      <c r="D1930" s="173">
        <v>960.5</v>
      </c>
    </row>
    <row r="1931" spans="4:4" x14ac:dyDescent="0.35">
      <c r="D1931" s="173">
        <v>961</v>
      </c>
    </row>
    <row r="1932" spans="4:4" x14ac:dyDescent="0.35">
      <c r="D1932" s="173">
        <v>961.5</v>
      </c>
    </row>
    <row r="1933" spans="4:4" x14ac:dyDescent="0.35">
      <c r="D1933" s="173">
        <v>962</v>
      </c>
    </row>
    <row r="1934" spans="4:4" x14ac:dyDescent="0.35">
      <c r="D1934" s="173">
        <v>962.5</v>
      </c>
    </row>
    <row r="1935" spans="4:4" x14ac:dyDescent="0.35">
      <c r="D1935" s="173">
        <v>963</v>
      </c>
    </row>
    <row r="1936" spans="4:4" x14ac:dyDescent="0.35">
      <c r="D1936" s="173">
        <v>963.5</v>
      </c>
    </row>
    <row r="1937" spans="4:4" x14ac:dyDescent="0.35">
      <c r="D1937" s="173">
        <v>964</v>
      </c>
    </row>
    <row r="1938" spans="4:4" x14ac:dyDescent="0.35">
      <c r="D1938" s="173">
        <v>964.5</v>
      </c>
    </row>
    <row r="1939" spans="4:4" x14ac:dyDescent="0.35">
      <c r="D1939" s="173">
        <v>965</v>
      </c>
    </row>
    <row r="1940" spans="4:4" x14ac:dyDescent="0.35">
      <c r="D1940" s="173">
        <v>965.5</v>
      </c>
    </row>
    <row r="1941" spans="4:4" x14ac:dyDescent="0.35">
      <c r="D1941" s="173">
        <v>966</v>
      </c>
    </row>
    <row r="1942" spans="4:4" x14ac:dyDescent="0.35">
      <c r="D1942" s="173">
        <v>966.5</v>
      </c>
    </row>
    <row r="1943" spans="4:4" x14ac:dyDescent="0.35">
      <c r="D1943" s="173">
        <v>967</v>
      </c>
    </row>
    <row r="1944" spans="4:4" x14ac:dyDescent="0.35">
      <c r="D1944" s="173">
        <v>967.5</v>
      </c>
    </row>
    <row r="1945" spans="4:4" x14ac:dyDescent="0.35">
      <c r="D1945" s="173">
        <v>968</v>
      </c>
    </row>
    <row r="1946" spans="4:4" x14ac:dyDescent="0.35">
      <c r="D1946" s="173">
        <v>968.5</v>
      </c>
    </row>
    <row r="1947" spans="4:4" x14ac:dyDescent="0.35">
      <c r="D1947" s="173">
        <v>969</v>
      </c>
    </row>
    <row r="1948" spans="4:4" x14ac:dyDescent="0.35">
      <c r="D1948" s="173">
        <v>969.5</v>
      </c>
    </row>
    <row r="1949" spans="4:4" x14ac:dyDescent="0.35">
      <c r="D1949" s="173">
        <v>970</v>
      </c>
    </row>
    <row r="1950" spans="4:4" x14ac:dyDescent="0.35">
      <c r="D1950" s="173">
        <v>970.5</v>
      </c>
    </row>
    <row r="1951" spans="4:4" x14ac:dyDescent="0.35">
      <c r="D1951" s="173">
        <v>971</v>
      </c>
    </row>
    <row r="1952" spans="4:4" x14ac:dyDescent="0.35">
      <c r="D1952" s="173">
        <v>971.5</v>
      </c>
    </row>
    <row r="1953" spans="4:4" x14ac:dyDescent="0.35">
      <c r="D1953" s="173">
        <v>972</v>
      </c>
    </row>
    <row r="1954" spans="4:4" x14ac:dyDescent="0.35">
      <c r="D1954" s="173">
        <v>972.5</v>
      </c>
    </row>
    <row r="1955" spans="4:4" x14ac:dyDescent="0.35">
      <c r="D1955" s="173">
        <v>973</v>
      </c>
    </row>
    <row r="1956" spans="4:4" x14ac:dyDescent="0.35">
      <c r="D1956" s="173">
        <v>973.5</v>
      </c>
    </row>
    <row r="1957" spans="4:4" x14ac:dyDescent="0.35">
      <c r="D1957" s="173">
        <v>974</v>
      </c>
    </row>
    <row r="1958" spans="4:4" x14ac:dyDescent="0.35">
      <c r="D1958" s="173">
        <v>974.5</v>
      </c>
    </row>
    <row r="1959" spans="4:4" x14ac:dyDescent="0.35">
      <c r="D1959" s="173">
        <v>975</v>
      </c>
    </row>
    <row r="1960" spans="4:4" x14ac:dyDescent="0.35">
      <c r="D1960" s="173">
        <v>975.5</v>
      </c>
    </row>
    <row r="1961" spans="4:4" x14ac:dyDescent="0.35">
      <c r="D1961" s="173">
        <v>976</v>
      </c>
    </row>
    <row r="1962" spans="4:4" x14ac:dyDescent="0.35">
      <c r="D1962" s="173">
        <v>976.5</v>
      </c>
    </row>
    <row r="1963" spans="4:4" x14ac:dyDescent="0.35">
      <c r="D1963" s="173">
        <v>977</v>
      </c>
    </row>
    <row r="1964" spans="4:4" x14ac:dyDescent="0.35">
      <c r="D1964" s="173">
        <v>977.5</v>
      </c>
    </row>
    <row r="1965" spans="4:4" x14ac:dyDescent="0.35">
      <c r="D1965" s="173">
        <v>978</v>
      </c>
    </row>
    <row r="1966" spans="4:4" x14ac:dyDescent="0.35">
      <c r="D1966" s="173">
        <v>978.5</v>
      </c>
    </row>
    <row r="1967" spans="4:4" x14ac:dyDescent="0.35">
      <c r="D1967" s="173">
        <v>979</v>
      </c>
    </row>
    <row r="1968" spans="4:4" x14ac:dyDescent="0.35">
      <c r="D1968" s="173">
        <v>979.5</v>
      </c>
    </row>
    <row r="1969" spans="4:4" x14ac:dyDescent="0.35">
      <c r="D1969" s="173">
        <v>980</v>
      </c>
    </row>
    <row r="1970" spans="4:4" x14ac:dyDescent="0.35">
      <c r="D1970" s="173">
        <v>980.5</v>
      </c>
    </row>
    <row r="1971" spans="4:4" x14ac:dyDescent="0.35">
      <c r="D1971" s="173">
        <v>981</v>
      </c>
    </row>
    <row r="1972" spans="4:4" x14ac:dyDescent="0.35">
      <c r="D1972" s="173">
        <v>981.5</v>
      </c>
    </row>
    <row r="1973" spans="4:4" x14ac:dyDescent="0.35">
      <c r="D1973" s="173">
        <v>982</v>
      </c>
    </row>
    <row r="1974" spans="4:4" x14ac:dyDescent="0.35">
      <c r="D1974" s="173">
        <v>982.5</v>
      </c>
    </row>
    <row r="1975" spans="4:4" x14ac:dyDescent="0.35">
      <c r="D1975" s="173">
        <v>983</v>
      </c>
    </row>
    <row r="1976" spans="4:4" x14ac:dyDescent="0.35">
      <c r="D1976" s="173">
        <v>983.5</v>
      </c>
    </row>
    <row r="1977" spans="4:4" x14ac:dyDescent="0.35">
      <c r="D1977" s="173">
        <v>984</v>
      </c>
    </row>
    <row r="1978" spans="4:4" x14ac:dyDescent="0.35">
      <c r="D1978" s="173">
        <v>984.5</v>
      </c>
    </row>
    <row r="1979" spans="4:4" x14ac:dyDescent="0.35">
      <c r="D1979" s="173">
        <v>985</v>
      </c>
    </row>
    <row r="1980" spans="4:4" x14ac:dyDescent="0.35">
      <c r="D1980" s="173">
        <v>985.5</v>
      </c>
    </row>
    <row r="1981" spans="4:4" x14ac:dyDescent="0.35">
      <c r="D1981" s="173">
        <v>986</v>
      </c>
    </row>
    <row r="1982" spans="4:4" x14ac:dyDescent="0.35">
      <c r="D1982" s="173">
        <v>986.5</v>
      </c>
    </row>
    <row r="1983" spans="4:4" x14ac:dyDescent="0.35">
      <c r="D1983" s="173">
        <v>987</v>
      </c>
    </row>
    <row r="1984" spans="4:4" x14ac:dyDescent="0.35">
      <c r="D1984" s="173">
        <v>987.5</v>
      </c>
    </row>
    <row r="1985" spans="4:4" x14ac:dyDescent="0.35">
      <c r="D1985" s="173">
        <v>988</v>
      </c>
    </row>
    <row r="1986" spans="4:4" x14ac:dyDescent="0.35">
      <c r="D1986" s="173">
        <v>988.5</v>
      </c>
    </row>
    <row r="1987" spans="4:4" x14ac:dyDescent="0.35">
      <c r="D1987" s="173">
        <v>989</v>
      </c>
    </row>
    <row r="1988" spans="4:4" x14ac:dyDescent="0.35">
      <c r="D1988" s="173">
        <v>989.5</v>
      </c>
    </row>
    <row r="1989" spans="4:4" x14ac:dyDescent="0.35">
      <c r="D1989" s="173">
        <v>990</v>
      </c>
    </row>
    <row r="1990" spans="4:4" x14ac:dyDescent="0.35">
      <c r="D1990" s="173">
        <v>990.5</v>
      </c>
    </row>
    <row r="1991" spans="4:4" x14ac:dyDescent="0.35">
      <c r="D1991" s="173">
        <v>991</v>
      </c>
    </row>
    <row r="1992" spans="4:4" x14ac:dyDescent="0.35">
      <c r="D1992" s="173">
        <v>991.5</v>
      </c>
    </row>
    <row r="1993" spans="4:4" x14ac:dyDescent="0.35">
      <c r="D1993" s="173">
        <v>992</v>
      </c>
    </row>
    <row r="1994" spans="4:4" x14ac:dyDescent="0.35">
      <c r="D1994" s="173">
        <v>992.5</v>
      </c>
    </row>
    <row r="1995" spans="4:4" x14ac:dyDescent="0.35">
      <c r="D1995" s="173">
        <v>993</v>
      </c>
    </row>
    <row r="1996" spans="4:4" x14ac:dyDescent="0.35">
      <c r="D1996" s="173">
        <v>993.5</v>
      </c>
    </row>
    <row r="1997" spans="4:4" x14ac:dyDescent="0.35">
      <c r="D1997" s="173">
        <v>994</v>
      </c>
    </row>
    <row r="1998" spans="4:4" x14ac:dyDescent="0.35">
      <c r="D1998" s="173">
        <v>994.5</v>
      </c>
    </row>
    <row r="1999" spans="4:4" x14ac:dyDescent="0.35">
      <c r="D1999" s="173">
        <v>995</v>
      </c>
    </row>
    <row r="2000" spans="4:4" x14ac:dyDescent="0.35">
      <c r="D2000" s="173">
        <v>995.5</v>
      </c>
    </row>
    <row r="2001" spans="4:4" x14ac:dyDescent="0.35">
      <c r="D2001" s="173">
        <v>996</v>
      </c>
    </row>
    <row r="2002" spans="4:4" x14ac:dyDescent="0.35">
      <c r="D2002" s="173">
        <v>996.5</v>
      </c>
    </row>
    <row r="2003" spans="4:4" x14ac:dyDescent="0.35">
      <c r="D2003" s="173">
        <v>997</v>
      </c>
    </row>
    <row r="2004" spans="4:4" x14ac:dyDescent="0.35">
      <c r="D2004" s="173">
        <v>996.5</v>
      </c>
    </row>
    <row r="2005" spans="4:4" x14ac:dyDescent="0.35">
      <c r="D2005" s="173">
        <v>997</v>
      </c>
    </row>
    <row r="2006" spans="4:4" x14ac:dyDescent="0.35">
      <c r="D2006" s="173">
        <v>997.5</v>
      </c>
    </row>
    <row r="2007" spans="4:4" x14ac:dyDescent="0.35">
      <c r="D2007" s="173">
        <v>998</v>
      </c>
    </row>
    <row r="2008" spans="4:4" x14ac:dyDescent="0.35">
      <c r="D2008" s="173">
        <v>998.5</v>
      </c>
    </row>
    <row r="2009" spans="4:4" x14ac:dyDescent="0.35">
      <c r="D2009" s="173">
        <v>999</v>
      </c>
    </row>
    <row r="2010" spans="4:4" x14ac:dyDescent="0.35">
      <c r="D2010" s="173">
        <v>999.5</v>
      </c>
    </row>
    <row r="2011" spans="4:4" x14ac:dyDescent="0.35">
      <c r="D2011" s="173">
        <v>1000</v>
      </c>
    </row>
    <row r="2012" spans="4:4" x14ac:dyDescent="0.35">
      <c r="D2012" s="173">
        <v>1000.5</v>
      </c>
    </row>
    <row r="2013" spans="4:4" x14ac:dyDescent="0.35">
      <c r="D2013" s="173">
        <v>1001</v>
      </c>
    </row>
    <row r="2014" spans="4:4" x14ac:dyDescent="0.35">
      <c r="D2014" s="173">
        <v>1001.5</v>
      </c>
    </row>
    <row r="2015" spans="4:4" x14ac:dyDescent="0.35">
      <c r="D2015" s="173">
        <v>1002</v>
      </c>
    </row>
    <row r="2016" spans="4:4" x14ac:dyDescent="0.35">
      <c r="D2016" s="173">
        <v>1002.5</v>
      </c>
    </row>
    <row r="2017" spans="4:4" x14ac:dyDescent="0.35">
      <c r="D2017" s="173">
        <v>1003</v>
      </c>
    </row>
    <row r="2018" spans="4:4" x14ac:dyDescent="0.35">
      <c r="D2018" s="173">
        <v>1003.5</v>
      </c>
    </row>
    <row r="2019" spans="4:4" x14ac:dyDescent="0.35">
      <c r="D2019" s="173">
        <v>1004</v>
      </c>
    </row>
    <row r="2020" spans="4:4" x14ac:dyDescent="0.35">
      <c r="D2020" s="173">
        <v>1004.5</v>
      </c>
    </row>
    <row r="2021" spans="4:4" x14ac:dyDescent="0.35">
      <c r="D2021" s="173">
        <v>1005</v>
      </c>
    </row>
    <row r="2022" spans="4:4" x14ac:dyDescent="0.35">
      <c r="D2022" s="173">
        <v>1005.5</v>
      </c>
    </row>
    <row r="2023" spans="4:4" x14ac:dyDescent="0.35">
      <c r="D2023" s="173">
        <v>1006</v>
      </c>
    </row>
    <row r="2024" spans="4:4" x14ac:dyDescent="0.35">
      <c r="D2024" s="173">
        <v>1006.5</v>
      </c>
    </row>
    <row r="2025" spans="4:4" x14ac:dyDescent="0.35">
      <c r="D2025" s="173">
        <v>1007</v>
      </c>
    </row>
    <row r="2026" spans="4:4" x14ac:dyDescent="0.35">
      <c r="D2026" s="173">
        <v>1007.5</v>
      </c>
    </row>
    <row r="2027" spans="4:4" x14ac:dyDescent="0.35">
      <c r="D2027" s="173">
        <v>1008</v>
      </c>
    </row>
    <row r="2028" spans="4:4" x14ac:dyDescent="0.35">
      <c r="D2028" s="173">
        <v>1008.5</v>
      </c>
    </row>
    <row r="2029" spans="4:4" x14ac:dyDescent="0.35">
      <c r="D2029" s="173">
        <v>1009</v>
      </c>
    </row>
    <row r="2030" spans="4:4" x14ac:dyDescent="0.35">
      <c r="D2030" s="173">
        <v>1009.5</v>
      </c>
    </row>
    <row r="2031" spans="4:4" x14ac:dyDescent="0.35">
      <c r="D2031" s="173">
        <v>1010</v>
      </c>
    </row>
    <row r="2032" spans="4:4" x14ac:dyDescent="0.35">
      <c r="D2032" s="173">
        <v>1010.5</v>
      </c>
    </row>
    <row r="2033" spans="4:4" x14ac:dyDescent="0.35">
      <c r="D2033" s="173">
        <v>1011</v>
      </c>
    </row>
    <row r="2034" spans="4:4" x14ac:dyDescent="0.35">
      <c r="D2034" s="173">
        <v>1011.5</v>
      </c>
    </row>
    <row r="2035" spans="4:4" x14ac:dyDescent="0.35">
      <c r="D2035" s="173">
        <v>1012</v>
      </c>
    </row>
    <row r="2036" spans="4:4" x14ac:dyDescent="0.35">
      <c r="D2036" s="173">
        <v>1012.5</v>
      </c>
    </row>
    <row r="2037" spans="4:4" x14ac:dyDescent="0.35">
      <c r="D2037" s="173">
        <v>1013</v>
      </c>
    </row>
    <row r="2038" spans="4:4" x14ac:dyDescent="0.35">
      <c r="D2038" s="173">
        <v>1013.5</v>
      </c>
    </row>
    <row r="2039" spans="4:4" x14ac:dyDescent="0.35">
      <c r="D2039" s="173">
        <v>1014</v>
      </c>
    </row>
    <row r="2040" spans="4:4" x14ac:dyDescent="0.35">
      <c r="D2040" s="173">
        <v>1014.5</v>
      </c>
    </row>
    <row r="2041" spans="4:4" x14ac:dyDescent="0.35">
      <c r="D2041" s="173">
        <v>1015</v>
      </c>
    </row>
    <row r="2042" spans="4:4" x14ac:dyDescent="0.35">
      <c r="D2042" s="173">
        <v>1015.5</v>
      </c>
    </row>
    <row r="2043" spans="4:4" x14ac:dyDescent="0.35">
      <c r="D2043" s="173">
        <v>1016</v>
      </c>
    </row>
    <row r="2044" spans="4:4" x14ac:dyDescent="0.35">
      <c r="D2044" s="173">
        <v>1016.5</v>
      </c>
    </row>
    <row r="2045" spans="4:4" x14ac:dyDescent="0.35">
      <c r="D2045" s="173">
        <v>1017</v>
      </c>
    </row>
    <row r="2046" spans="4:4" x14ac:dyDescent="0.35">
      <c r="D2046" s="173">
        <v>1017.5</v>
      </c>
    </row>
    <row r="2047" spans="4:4" x14ac:dyDescent="0.35">
      <c r="D2047" s="173">
        <v>1018</v>
      </c>
    </row>
    <row r="2048" spans="4:4" x14ac:dyDescent="0.35">
      <c r="D2048" s="173">
        <v>1018.5</v>
      </c>
    </row>
    <row r="2049" spans="4:4" x14ac:dyDescent="0.35">
      <c r="D2049" s="173">
        <v>1019</v>
      </c>
    </row>
    <row r="2050" spans="4:4" x14ac:dyDescent="0.35">
      <c r="D2050" s="173">
        <v>1019.5</v>
      </c>
    </row>
    <row r="2051" spans="4:4" x14ac:dyDescent="0.35">
      <c r="D2051" s="173">
        <v>1020</v>
      </c>
    </row>
    <row r="2052" spans="4:4" x14ac:dyDescent="0.35">
      <c r="D2052" s="173">
        <v>1020.5</v>
      </c>
    </row>
    <row r="2053" spans="4:4" x14ac:dyDescent="0.35">
      <c r="D2053" s="173">
        <v>1021</v>
      </c>
    </row>
    <row r="2054" spans="4:4" x14ac:dyDescent="0.35">
      <c r="D2054" s="173">
        <v>1021.5</v>
      </c>
    </row>
    <row r="2055" spans="4:4" x14ac:dyDescent="0.35">
      <c r="D2055" s="173">
        <v>1022</v>
      </c>
    </row>
    <row r="2056" spans="4:4" x14ac:dyDescent="0.35">
      <c r="D2056" s="173">
        <v>1022.5</v>
      </c>
    </row>
    <row r="2057" spans="4:4" x14ac:dyDescent="0.35">
      <c r="D2057" s="173">
        <v>1023</v>
      </c>
    </row>
    <row r="2058" spans="4:4" x14ac:dyDescent="0.35">
      <c r="D2058" s="173">
        <v>1023.5</v>
      </c>
    </row>
    <row r="2059" spans="4:4" x14ac:dyDescent="0.35">
      <c r="D2059" s="173">
        <v>1024</v>
      </c>
    </row>
    <row r="2060" spans="4:4" x14ac:dyDescent="0.35">
      <c r="D2060" s="173">
        <v>1024.5</v>
      </c>
    </row>
    <row r="2061" spans="4:4" x14ac:dyDescent="0.35">
      <c r="D2061" s="173">
        <v>1025</v>
      </c>
    </row>
    <row r="2062" spans="4:4" x14ac:dyDescent="0.35">
      <c r="D2062" s="173">
        <v>1025.5</v>
      </c>
    </row>
    <row r="2063" spans="4:4" x14ac:dyDescent="0.35">
      <c r="D2063" s="173">
        <v>1026</v>
      </c>
    </row>
    <row r="2064" spans="4:4" x14ac:dyDescent="0.35">
      <c r="D2064" s="173">
        <v>1026.5</v>
      </c>
    </row>
    <row r="2065" spans="4:4" x14ac:dyDescent="0.35">
      <c r="D2065" s="173">
        <v>1027</v>
      </c>
    </row>
    <row r="2066" spans="4:4" x14ac:dyDescent="0.35">
      <c r="D2066" s="173">
        <v>1027.5</v>
      </c>
    </row>
    <row r="2067" spans="4:4" x14ac:dyDescent="0.35">
      <c r="D2067" s="173">
        <v>1028</v>
      </c>
    </row>
    <row r="2068" spans="4:4" x14ac:dyDescent="0.35">
      <c r="D2068" s="173">
        <v>1028.5</v>
      </c>
    </row>
    <row r="2069" spans="4:4" x14ac:dyDescent="0.35">
      <c r="D2069" s="173">
        <v>1029</v>
      </c>
    </row>
    <row r="2070" spans="4:4" x14ac:dyDescent="0.35">
      <c r="D2070" s="173">
        <v>1029.5</v>
      </c>
    </row>
    <row r="2071" spans="4:4" x14ac:dyDescent="0.35">
      <c r="D2071" s="173">
        <v>1030</v>
      </c>
    </row>
    <row r="2072" spans="4:4" x14ac:dyDescent="0.35">
      <c r="D2072" s="173">
        <v>1030.5</v>
      </c>
    </row>
    <row r="2073" spans="4:4" x14ac:dyDescent="0.35">
      <c r="D2073" s="173">
        <v>1031</v>
      </c>
    </row>
    <row r="2074" spans="4:4" x14ac:dyDescent="0.35">
      <c r="D2074" s="173">
        <v>1031.5</v>
      </c>
    </row>
    <row r="2075" spans="4:4" x14ac:dyDescent="0.35">
      <c r="D2075" s="173">
        <v>1032</v>
      </c>
    </row>
    <row r="2076" spans="4:4" x14ac:dyDescent="0.35">
      <c r="D2076" s="173">
        <v>1032.5</v>
      </c>
    </row>
    <row r="2077" spans="4:4" x14ac:dyDescent="0.35">
      <c r="D2077" s="173">
        <v>1033</v>
      </c>
    </row>
    <row r="2078" spans="4:4" x14ac:dyDescent="0.35">
      <c r="D2078" s="173">
        <v>1033.5</v>
      </c>
    </row>
    <row r="2079" spans="4:4" x14ac:dyDescent="0.35">
      <c r="D2079" s="173">
        <v>1034</v>
      </c>
    </row>
    <row r="2080" spans="4:4" x14ac:dyDescent="0.35">
      <c r="D2080" s="173">
        <v>1034.5</v>
      </c>
    </row>
    <row r="2081" spans="4:4" x14ac:dyDescent="0.35">
      <c r="D2081" s="173">
        <v>1035</v>
      </c>
    </row>
    <row r="2082" spans="4:4" x14ac:dyDescent="0.35">
      <c r="D2082" s="173">
        <v>1035.5</v>
      </c>
    </row>
    <row r="2083" spans="4:4" x14ac:dyDescent="0.35">
      <c r="D2083" s="173">
        <v>1036</v>
      </c>
    </row>
    <row r="2084" spans="4:4" x14ac:dyDescent="0.35">
      <c r="D2084" s="173">
        <v>1036.5</v>
      </c>
    </row>
    <row r="2085" spans="4:4" x14ac:dyDescent="0.35">
      <c r="D2085" s="173">
        <v>1037</v>
      </c>
    </row>
    <row r="2086" spans="4:4" x14ac:dyDescent="0.35">
      <c r="D2086" s="173">
        <v>1037.5</v>
      </c>
    </row>
    <row r="2087" spans="4:4" x14ac:dyDescent="0.35">
      <c r="D2087" s="173">
        <v>1038</v>
      </c>
    </row>
    <row r="2088" spans="4:4" x14ac:dyDescent="0.35">
      <c r="D2088" s="173">
        <v>1038.5</v>
      </c>
    </row>
    <row r="2089" spans="4:4" x14ac:dyDescent="0.35">
      <c r="D2089" s="173">
        <v>1039</v>
      </c>
    </row>
    <row r="2090" spans="4:4" x14ac:dyDescent="0.35">
      <c r="D2090" s="173">
        <v>1039.5</v>
      </c>
    </row>
    <row r="2091" spans="4:4" x14ac:dyDescent="0.35">
      <c r="D2091" s="173">
        <v>1040</v>
      </c>
    </row>
    <row r="2092" spans="4:4" x14ac:dyDescent="0.35">
      <c r="D2092" s="173">
        <v>1040.5</v>
      </c>
    </row>
    <row r="2093" spans="4:4" x14ac:dyDescent="0.35">
      <c r="D2093" s="173">
        <v>1041</v>
      </c>
    </row>
    <row r="2094" spans="4:4" x14ac:dyDescent="0.35">
      <c r="D2094" s="173">
        <v>1041.5</v>
      </c>
    </row>
    <row r="2095" spans="4:4" x14ac:dyDescent="0.35">
      <c r="D2095" s="173">
        <v>1042</v>
      </c>
    </row>
    <row r="2096" spans="4:4" x14ac:dyDescent="0.35">
      <c r="D2096" s="173">
        <v>1042.5</v>
      </c>
    </row>
    <row r="2097" spans="4:4" x14ac:dyDescent="0.35">
      <c r="D2097" s="173">
        <v>1043</v>
      </c>
    </row>
    <row r="2098" spans="4:4" x14ac:dyDescent="0.35">
      <c r="D2098" s="173">
        <v>1043.5</v>
      </c>
    </row>
    <row r="2099" spans="4:4" x14ac:dyDescent="0.35">
      <c r="D2099" s="173">
        <v>1044</v>
      </c>
    </row>
    <row r="2100" spans="4:4" x14ac:dyDescent="0.35">
      <c r="D2100" s="173">
        <v>1044.5</v>
      </c>
    </row>
    <row r="2101" spans="4:4" x14ac:dyDescent="0.35">
      <c r="D2101" s="173">
        <v>1045</v>
      </c>
    </row>
    <row r="2102" spans="4:4" x14ac:dyDescent="0.35">
      <c r="D2102" s="173">
        <v>1045.5</v>
      </c>
    </row>
    <row r="2103" spans="4:4" x14ac:dyDescent="0.35">
      <c r="D2103" s="173">
        <v>1046</v>
      </c>
    </row>
    <row r="2104" spans="4:4" x14ac:dyDescent="0.35">
      <c r="D2104" s="173">
        <v>1046.5</v>
      </c>
    </row>
    <row r="2105" spans="4:4" x14ac:dyDescent="0.35">
      <c r="D2105" s="173">
        <v>1047</v>
      </c>
    </row>
    <row r="2106" spans="4:4" x14ac:dyDescent="0.35">
      <c r="D2106" s="173">
        <v>1047.5</v>
      </c>
    </row>
    <row r="2107" spans="4:4" x14ac:dyDescent="0.35">
      <c r="D2107" s="173">
        <v>1048</v>
      </c>
    </row>
    <row r="2108" spans="4:4" x14ac:dyDescent="0.35">
      <c r="D2108" s="173">
        <v>1048.5</v>
      </c>
    </row>
    <row r="2109" spans="4:4" x14ac:dyDescent="0.35">
      <c r="D2109" s="173">
        <v>1049</v>
      </c>
    </row>
    <row r="2110" spans="4:4" x14ac:dyDescent="0.35">
      <c r="D2110" s="173">
        <v>1049.5</v>
      </c>
    </row>
    <row r="2111" spans="4:4" x14ac:dyDescent="0.35">
      <c r="D2111" s="173">
        <v>1050</v>
      </c>
    </row>
    <row r="2112" spans="4:4" x14ac:dyDescent="0.35">
      <c r="D2112" s="173">
        <v>1050.5</v>
      </c>
    </row>
    <row r="2113" spans="4:4" x14ac:dyDescent="0.35">
      <c r="D2113" s="173">
        <v>1051</v>
      </c>
    </row>
    <row r="2114" spans="4:4" x14ac:dyDescent="0.35">
      <c r="D2114" s="173">
        <v>1051.5</v>
      </c>
    </row>
    <row r="2115" spans="4:4" x14ac:dyDescent="0.35">
      <c r="D2115" s="173">
        <v>1052</v>
      </c>
    </row>
    <row r="2116" spans="4:4" x14ac:dyDescent="0.35">
      <c r="D2116" s="173">
        <v>1052.5</v>
      </c>
    </row>
    <row r="2117" spans="4:4" x14ac:dyDescent="0.35">
      <c r="D2117" s="173">
        <v>1053</v>
      </c>
    </row>
    <row r="2118" spans="4:4" x14ac:dyDescent="0.35">
      <c r="D2118" s="173">
        <v>1053.5</v>
      </c>
    </row>
    <row r="2119" spans="4:4" x14ac:dyDescent="0.35">
      <c r="D2119" s="173">
        <v>1054</v>
      </c>
    </row>
    <row r="2120" spans="4:4" x14ac:dyDescent="0.35">
      <c r="D2120" s="173">
        <v>1054.5</v>
      </c>
    </row>
    <row r="2121" spans="4:4" x14ac:dyDescent="0.35">
      <c r="D2121" s="173">
        <v>1055</v>
      </c>
    </row>
    <row r="2122" spans="4:4" x14ac:dyDescent="0.35">
      <c r="D2122" s="173">
        <v>1055.5</v>
      </c>
    </row>
    <row r="2123" spans="4:4" x14ac:dyDescent="0.35">
      <c r="D2123" s="173">
        <v>1056</v>
      </c>
    </row>
    <row r="2124" spans="4:4" x14ac:dyDescent="0.35">
      <c r="D2124" s="173">
        <v>1056.5</v>
      </c>
    </row>
    <row r="2125" spans="4:4" x14ac:dyDescent="0.35">
      <c r="D2125" s="173">
        <v>1057</v>
      </c>
    </row>
    <row r="2126" spans="4:4" x14ac:dyDescent="0.35">
      <c r="D2126" s="173">
        <v>1057.5</v>
      </c>
    </row>
    <row r="2127" spans="4:4" x14ac:dyDescent="0.35">
      <c r="D2127" s="173">
        <v>1058</v>
      </c>
    </row>
    <row r="2128" spans="4:4" x14ac:dyDescent="0.35">
      <c r="D2128" s="173">
        <v>1058.5</v>
      </c>
    </row>
    <row r="2129" spans="4:4" x14ac:dyDescent="0.35">
      <c r="D2129" s="173">
        <v>1059</v>
      </c>
    </row>
    <row r="2130" spans="4:4" x14ac:dyDescent="0.35">
      <c r="D2130" s="173">
        <v>1059.5</v>
      </c>
    </row>
    <row r="2131" spans="4:4" x14ac:dyDescent="0.35">
      <c r="D2131" s="173">
        <v>1060</v>
      </c>
    </row>
    <row r="2132" spans="4:4" x14ac:dyDescent="0.35">
      <c r="D2132" s="173">
        <v>1060.5</v>
      </c>
    </row>
    <row r="2133" spans="4:4" x14ac:dyDescent="0.35">
      <c r="D2133" s="173">
        <v>1061</v>
      </c>
    </row>
    <row r="2134" spans="4:4" x14ac:dyDescent="0.35">
      <c r="D2134" s="173">
        <v>1061.5</v>
      </c>
    </row>
    <row r="2135" spans="4:4" x14ac:dyDescent="0.35">
      <c r="D2135" s="173">
        <v>1062</v>
      </c>
    </row>
    <row r="2136" spans="4:4" x14ac:dyDescent="0.35">
      <c r="D2136" s="173">
        <v>1062.5</v>
      </c>
    </row>
    <row r="2137" spans="4:4" x14ac:dyDescent="0.35">
      <c r="D2137" s="173">
        <v>1063</v>
      </c>
    </row>
    <row r="2138" spans="4:4" x14ac:dyDescent="0.35">
      <c r="D2138" s="173">
        <v>1063.5</v>
      </c>
    </row>
    <row r="2139" spans="4:4" x14ac:dyDescent="0.35">
      <c r="D2139" s="173">
        <v>1064</v>
      </c>
    </row>
    <row r="2140" spans="4:4" x14ac:dyDescent="0.35">
      <c r="D2140" s="173">
        <v>1064.5</v>
      </c>
    </row>
    <row r="2141" spans="4:4" x14ac:dyDescent="0.35">
      <c r="D2141" s="173">
        <v>1065</v>
      </c>
    </row>
    <row r="2142" spans="4:4" x14ac:dyDescent="0.35">
      <c r="D2142" s="173">
        <v>1065.5</v>
      </c>
    </row>
    <row r="2143" spans="4:4" x14ac:dyDescent="0.35">
      <c r="D2143" s="173">
        <v>1066</v>
      </c>
    </row>
    <row r="2144" spans="4:4" x14ac:dyDescent="0.35">
      <c r="D2144" s="173">
        <v>1066.5</v>
      </c>
    </row>
    <row r="2145" spans="4:4" x14ac:dyDescent="0.35">
      <c r="D2145" s="173">
        <v>1067</v>
      </c>
    </row>
    <row r="2146" spans="4:4" x14ac:dyDescent="0.35">
      <c r="D2146" s="173">
        <v>1067.5</v>
      </c>
    </row>
    <row r="2147" spans="4:4" x14ac:dyDescent="0.35">
      <c r="D2147" s="173">
        <v>1068</v>
      </c>
    </row>
    <row r="2148" spans="4:4" x14ac:dyDescent="0.35">
      <c r="D2148" s="173">
        <v>1068.5</v>
      </c>
    </row>
    <row r="2149" spans="4:4" x14ac:dyDescent="0.35">
      <c r="D2149" s="173">
        <v>1069</v>
      </c>
    </row>
    <row r="2150" spans="4:4" x14ac:dyDescent="0.35">
      <c r="D2150" s="173">
        <v>1069.5</v>
      </c>
    </row>
    <row r="2151" spans="4:4" x14ac:dyDescent="0.35">
      <c r="D2151" s="173">
        <v>1070</v>
      </c>
    </row>
    <row r="2152" spans="4:4" x14ac:dyDescent="0.35">
      <c r="D2152" s="173">
        <v>1070.5</v>
      </c>
    </row>
    <row r="2153" spans="4:4" x14ac:dyDescent="0.35">
      <c r="D2153" s="173">
        <v>1071</v>
      </c>
    </row>
    <row r="2154" spans="4:4" x14ac:dyDescent="0.35">
      <c r="D2154" s="173">
        <v>1071.5</v>
      </c>
    </row>
    <row r="2155" spans="4:4" x14ac:dyDescent="0.35">
      <c r="D2155" s="173">
        <v>1072</v>
      </c>
    </row>
    <row r="2156" spans="4:4" x14ac:dyDescent="0.35">
      <c r="D2156" s="173">
        <v>1072.5</v>
      </c>
    </row>
    <row r="2157" spans="4:4" x14ac:dyDescent="0.35">
      <c r="D2157" s="173">
        <v>1073</v>
      </c>
    </row>
    <row r="2158" spans="4:4" x14ac:dyDescent="0.35">
      <c r="D2158" s="173">
        <v>1073.5</v>
      </c>
    </row>
    <row r="2159" spans="4:4" x14ac:dyDescent="0.35">
      <c r="D2159" s="173">
        <v>1074</v>
      </c>
    </row>
    <row r="2160" spans="4:4" x14ac:dyDescent="0.35">
      <c r="D2160" s="173">
        <v>1074.5</v>
      </c>
    </row>
    <row r="2161" spans="4:4" x14ac:dyDescent="0.35">
      <c r="D2161" s="173">
        <v>1075</v>
      </c>
    </row>
    <row r="2162" spans="4:4" x14ac:dyDescent="0.35">
      <c r="D2162" s="173">
        <v>1075.5</v>
      </c>
    </row>
    <row r="2163" spans="4:4" x14ac:dyDescent="0.35">
      <c r="D2163" s="173">
        <v>1076</v>
      </c>
    </row>
    <row r="2164" spans="4:4" x14ac:dyDescent="0.35">
      <c r="D2164" s="173">
        <v>1076.5</v>
      </c>
    </row>
    <row r="2165" spans="4:4" x14ac:dyDescent="0.35">
      <c r="D2165" s="173">
        <v>1077</v>
      </c>
    </row>
    <row r="2166" spans="4:4" x14ac:dyDescent="0.35">
      <c r="D2166" s="173">
        <v>1077.5</v>
      </c>
    </row>
    <row r="2167" spans="4:4" x14ac:dyDescent="0.35">
      <c r="D2167" s="173">
        <v>1078</v>
      </c>
    </row>
    <row r="2168" spans="4:4" x14ac:dyDescent="0.35">
      <c r="D2168" s="173">
        <v>1078.5</v>
      </c>
    </row>
    <row r="2169" spans="4:4" x14ac:dyDescent="0.35">
      <c r="D2169" s="173">
        <v>1079</v>
      </c>
    </row>
    <row r="2170" spans="4:4" x14ac:dyDescent="0.35">
      <c r="D2170" s="173">
        <v>1079.5</v>
      </c>
    </row>
    <row r="2171" spans="4:4" x14ac:dyDescent="0.35">
      <c r="D2171" s="173">
        <v>1080</v>
      </c>
    </row>
    <row r="2172" spans="4:4" x14ac:dyDescent="0.35">
      <c r="D2172" s="173">
        <v>1080.5</v>
      </c>
    </row>
    <row r="2173" spans="4:4" x14ac:dyDescent="0.35">
      <c r="D2173" s="173">
        <v>1081</v>
      </c>
    </row>
    <row r="2174" spans="4:4" x14ac:dyDescent="0.35">
      <c r="D2174" s="173">
        <v>1081.5</v>
      </c>
    </row>
    <row r="2175" spans="4:4" x14ac:dyDescent="0.35">
      <c r="D2175" s="173">
        <v>1082</v>
      </c>
    </row>
    <row r="2176" spans="4:4" x14ac:dyDescent="0.35">
      <c r="D2176" s="173">
        <v>1082.5</v>
      </c>
    </row>
    <row r="2177" spans="4:4" x14ac:dyDescent="0.35">
      <c r="D2177" s="173">
        <v>1083</v>
      </c>
    </row>
    <row r="2178" spans="4:4" x14ac:dyDescent="0.35">
      <c r="D2178" s="173">
        <v>1083.5</v>
      </c>
    </row>
    <row r="2179" spans="4:4" x14ac:dyDescent="0.35">
      <c r="D2179" s="173">
        <v>1084</v>
      </c>
    </row>
    <row r="2180" spans="4:4" x14ac:dyDescent="0.35">
      <c r="D2180" s="173">
        <v>1084.5</v>
      </c>
    </row>
    <row r="2181" spans="4:4" x14ac:dyDescent="0.35">
      <c r="D2181" s="173">
        <v>1085</v>
      </c>
    </row>
    <row r="2182" spans="4:4" x14ac:dyDescent="0.35">
      <c r="D2182" s="173">
        <v>1085.5</v>
      </c>
    </row>
    <row r="2183" spans="4:4" x14ac:dyDescent="0.35">
      <c r="D2183" s="173">
        <v>1086</v>
      </c>
    </row>
    <row r="2184" spans="4:4" x14ac:dyDescent="0.35">
      <c r="D2184" s="173">
        <v>1086.5</v>
      </c>
    </row>
    <row r="2185" spans="4:4" x14ac:dyDescent="0.35">
      <c r="D2185" s="173">
        <v>1087</v>
      </c>
    </row>
    <row r="2186" spans="4:4" x14ac:dyDescent="0.35">
      <c r="D2186" s="173">
        <v>1087.5</v>
      </c>
    </row>
    <row r="2187" spans="4:4" x14ac:dyDescent="0.35">
      <c r="D2187" s="173">
        <v>1088</v>
      </c>
    </row>
    <row r="2188" spans="4:4" x14ac:dyDescent="0.35">
      <c r="D2188" s="173">
        <v>1088.5</v>
      </c>
    </row>
    <row r="2189" spans="4:4" x14ac:dyDescent="0.35">
      <c r="D2189" s="173">
        <v>1089</v>
      </c>
    </row>
    <row r="2190" spans="4:4" x14ac:dyDescent="0.35">
      <c r="D2190" s="173">
        <v>1089.5</v>
      </c>
    </row>
    <row r="2191" spans="4:4" x14ac:dyDescent="0.35">
      <c r="D2191" s="173">
        <v>1090</v>
      </c>
    </row>
    <row r="2192" spans="4:4" x14ac:dyDescent="0.35">
      <c r="D2192" s="173">
        <v>1090.5</v>
      </c>
    </row>
    <row r="2193" spans="4:4" x14ac:dyDescent="0.35">
      <c r="D2193" s="173">
        <v>1091</v>
      </c>
    </row>
    <row r="2194" spans="4:4" x14ac:dyDescent="0.35">
      <c r="D2194" s="173">
        <v>1091.5</v>
      </c>
    </row>
    <row r="2195" spans="4:4" x14ac:dyDescent="0.35">
      <c r="D2195" s="173">
        <v>1092</v>
      </c>
    </row>
    <row r="2196" spans="4:4" x14ac:dyDescent="0.35">
      <c r="D2196" s="173">
        <v>1092.5</v>
      </c>
    </row>
    <row r="2197" spans="4:4" x14ac:dyDescent="0.35">
      <c r="D2197" s="173">
        <v>1093</v>
      </c>
    </row>
    <row r="2198" spans="4:4" x14ac:dyDescent="0.35">
      <c r="D2198" s="173">
        <v>1093.5</v>
      </c>
    </row>
    <row r="2199" spans="4:4" x14ac:dyDescent="0.35">
      <c r="D2199" s="173">
        <v>1094</v>
      </c>
    </row>
    <row r="2200" spans="4:4" x14ac:dyDescent="0.35">
      <c r="D2200" s="173">
        <v>1094.5</v>
      </c>
    </row>
    <row r="2201" spans="4:4" x14ac:dyDescent="0.35">
      <c r="D2201" s="173">
        <v>1095</v>
      </c>
    </row>
    <row r="2202" spans="4:4" x14ac:dyDescent="0.35">
      <c r="D2202" s="173">
        <v>1095.5</v>
      </c>
    </row>
    <row r="2203" spans="4:4" x14ac:dyDescent="0.35">
      <c r="D2203" s="173">
        <v>1096</v>
      </c>
    </row>
    <row r="2204" spans="4:4" x14ac:dyDescent="0.35">
      <c r="D2204" s="173">
        <v>1096.5</v>
      </c>
    </row>
    <row r="2205" spans="4:4" x14ac:dyDescent="0.35">
      <c r="D2205" s="173">
        <v>1097</v>
      </c>
    </row>
    <row r="2206" spans="4:4" x14ac:dyDescent="0.35">
      <c r="D2206" s="173">
        <v>1097.5</v>
      </c>
    </row>
    <row r="2207" spans="4:4" x14ac:dyDescent="0.35">
      <c r="D2207" s="173">
        <v>1098</v>
      </c>
    </row>
    <row r="2208" spans="4:4" x14ac:dyDescent="0.35">
      <c r="D2208" s="173">
        <v>1098.5</v>
      </c>
    </row>
    <row r="2209" spans="4:4" x14ac:dyDescent="0.35">
      <c r="D2209" s="173">
        <v>1099</v>
      </c>
    </row>
    <row r="2210" spans="4:4" x14ac:dyDescent="0.35">
      <c r="D2210" s="173">
        <v>1099.5</v>
      </c>
    </row>
    <row r="2211" spans="4:4" x14ac:dyDescent="0.35">
      <c r="D2211" s="173">
        <v>1100</v>
      </c>
    </row>
    <row r="2212" spans="4:4" x14ac:dyDescent="0.35">
      <c r="D2212" s="173">
        <v>1100.5</v>
      </c>
    </row>
    <row r="2213" spans="4:4" x14ac:dyDescent="0.35">
      <c r="D2213" s="173">
        <v>1101</v>
      </c>
    </row>
    <row r="2214" spans="4:4" x14ac:dyDescent="0.35">
      <c r="D2214" s="173">
        <v>1101.5</v>
      </c>
    </row>
    <row r="2215" spans="4:4" x14ac:dyDescent="0.35">
      <c r="D2215" s="173">
        <v>1102</v>
      </c>
    </row>
    <row r="2216" spans="4:4" x14ac:dyDescent="0.35">
      <c r="D2216" s="173">
        <v>1102.5</v>
      </c>
    </row>
    <row r="2217" spans="4:4" x14ac:dyDescent="0.35">
      <c r="D2217" s="173">
        <v>1103</v>
      </c>
    </row>
    <row r="2218" spans="4:4" x14ac:dyDescent="0.35">
      <c r="D2218" s="173">
        <v>1103.5</v>
      </c>
    </row>
    <row r="2219" spans="4:4" x14ac:dyDescent="0.35">
      <c r="D2219" s="173">
        <v>1104</v>
      </c>
    </row>
    <row r="2220" spans="4:4" x14ac:dyDescent="0.35">
      <c r="D2220" s="173">
        <v>1104.5</v>
      </c>
    </row>
    <row r="2221" spans="4:4" x14ac:dyDescent="0.35">
      <c r="D2221" s="173">
        <v>1105</v>
      </c>
    </row>
    <row r="2222" spans="4:4" x14ac:dyDescent="0.35">
      <c r="D2222" s="173">
        <v>1105.5</v>
      </c>
    </row>
    <row r="2223" spans="4:4" x14ac:dyDescent="0.35">
      <c r="D2223" s="173">
        <v>1106</v>
      </c>
    </row>
    <row r="2224" spans="4:4" x14ac:dyDescent="0.35">
      <c r="D2224" s="173">
        <v>1106.5</v>
      </c>
    </row>
    <row r="2225" spans="4:4" x14ac:dyDescent="0.35">
      <c r="D2225" s="173">
        <v>1107</v>
      </c>
    </row>
    <row r="2226" spans="4:4" x14ac:dyDescent="0.35">
      <c r="D2226" s="173">
        <v>1107.5</v>
      </c>
    </row>
    <row r="2227" spans="4:4" x14ac:dyDescent="0.35">
      <c r="D2227" s="173">
        <v>1108</v>
      </c>
    </row>
    <row r="2228" spans="4:4" x14ac:dyDescent="0.35">
      <c r="D2228" s="173">
        <v>1108.5</v>
      </c>
    </row>
    <row r="2229" spans="4:4" x14ac:dyDescent="0.35">
      <c r="D2229" s="173">
        <v>1109</v>
      </c>
    </row>
    <row r="2230" spans="4:4" x14ac:dyDescent="0.35">
      <c r="D2230" s="173">
        <v>1109.5</v>
      </c>
    </row>
    <row r="2231" spans="4:4" x14ac:dyDescent="0.35">
      <c r="D2231" s="173">
        <v>1110</v>
      </c>
    </row>
    <row r="2232" spans="4:4" x14ac:dyDescent="0.35">
      <c r="D2232" s="173">
        <v>1110.5</v>
      </c>
    </row>
    <row r="2233" spans="4:4" x14ac:dyDescent="0.35">
      <c r="D2233" s="173">
        <v>1111</v>
      </c>
    </row>
    <row r="2234" spans="4:4" x14ac:dyDescent="0.35">
      <c r="D2234" s="173">
        <v>1111.5</v>
      </c>
    </row>
    <row r="2235" spans="4:4" x14ac:dyDescent="0.35">
      <c r="D2235" s="173">
        <v>1112</v>
      </c>
    </row>
    <row r="2236" spans="4:4" x14ac:dyDescent="0.35">
      <c r="D2236" s="173">
        <v>1112.5</v>
      </c>
    </row>
    <row r="2237" spans="4:4" x14ac:dyDescent="0.35">
      <c r="D2237" s="173">
        <v>1113</v>
      </c>
    </row>
    <row r="2238" spans="4:4" x14ac:dyDescent="0.35">
      <c r="D2238" s="173">
        <v>1113.5</v>
      </c>
    </row>
    <row r="2239" spans="4:4" x14ac:dyDescent="0.35">
      <c r="D2239" s="173">
        <v>1114</v>
      </c>
    </row>
    <row r="2240" spans="4:4" x14ac:dyDescent="0.35">
      <c r="D2240" s="173">
        <v>1114.5</v>
      </c>
    </row>
    <row r="2241" spans="4:4" x14ac:dyDescent="0.35">
      <c r="D2241" s="173">
        <v>1115</v>
      </c>
    </row>
    <row r="2242" spans="4:4" x14ac:dyDescent="0.35">
      <c r="D2242" s="173">
        <v>1115.5</v>
      </c>
    </row>
    <row r="2243" spans="4:4" x14ac:dyDescent="0.35">
      <c r="D2243" s="173">
        <v>1116</v>
      </c>
    </row>
    <row r="2244" spans="4:4" x14ac:dyDescent="0.35">
      <c r="D2244" s="173">
        <v>1116.5</v>
      </c>
    </row>
    <row r="2245" spans="4:4" x14ac:dyDescent="0.35">
      <c r="D2245" s="173">
        <v>1117</v>
      </c>
    </row>
    <row r="2246" spans="4:4" x14ac:dyDescent="0.35">
      <c r="D2246" s="173">
        <v>1117.5</v>
      </c>
    </row>
    <row r="2247" spans="4:4" x14ac:dyDescent="0.35">
      <c r="D2247" s="173">
        <v>1118</v>
      </c>
    </row>
    <row r="2248" spans="4:4" x14ac:dyDescent="0.35">
      <c r="D2248" s="173">
        <v>1118.5</v>
      </c>
    </row>
    <row r="2249" spans="4:4" x14ac:dyDescent="0.35">
      <c r="D2249" s="173">
        <v>1119</v>
      </c>
    </row>
    <row r="2250" spans="4:4" x14ac:dyDescent="0.35">
      <c r="D2250" s="173">
        <v>1119.5</v>
      </c>
    </row>
    <row r="2251" spans="4:4" x14ac:dyDescent="0.35">
      <c r="D2251" s="173">
        <v>1120</v>
      </c>
    </row>
    <row r="2252" spans="4:4" x14ac:dyDescent="0.35">
      <c r="D2252" s="173">
        <v>1120.5</v>
      </c>
    </row>
    <row r="2253" spans="4:4" x14ac:dyDescent="0.35">
      <c r="D2253" s="173">
        <v>1121</v>
      </c>
    </row>
    <row r="2254" spans="4:4" x14ac:dyDescent="0.35">
      <c r="D2254" s="173">
        <v>1121.5</v>
      </c>
    </row>
    <row r="2255" spans="4:4" x14ac:dyDescent="0.35">
      <c r="D2255" s="173">
        <v>1122</v>
      </c>
    </row>
    <row r="2256" spans="4:4" x14ac:dyDescent="0.35">
      <c r="D2256" s="173">
        <v>1122.5</v>
      </c>
    </row>
    <row r="2257" spans="4:4" x14ac:dyDescent="0.35">
      <c r="D2257" s="173">
        <v>1123</v>
      </c>
    </row>
    <row r="2258" spans="4:4" x14ac:dyDescent="0.35">
      <c r="D2258" s="173">
        <v>1123.5</v>
      </c>
    </row>
    <row r="2259" spans="4:4" x14ac:dyDescent="0.35">
      <c r="D2259" s="173">
        <v>1124</v>
      </c>
    </row>
    <row r="2260" spans="4:4" x14ac:dyDescent="0.35">
      <c r="D2260" s="173">
        <v>1124.5</v>
      </c>
    </row>
    <row r="2261" spans="4:4" x14ac:dyDescent="0.35">
      <c r="D2261" s="173">
        <v>1125</v>
      </c>
    </row>
    <row r="2262" spans="4:4" x14ac:dyDescent="0.35">
      <c r="D2262" s="173">
        <v>1125.5</v>
      </c>
    </row>
    <row r="2263" spans="4:4" x14ac:dyDescent="0.35">
      <c r="D2263" s="173">
        <v>1126</v>
      </c>
    </row>
    <row r="2264" spans="4:4" x14ac:dyDescent="0.35">
      <c r="D2264" s="173">
        <v>1126.5</v>
      </c>
    </row>
    <row r="2265" spans="4:4" x14ac:dyDescent="0.35">
      <c r="D2265" s="173">
        <v>1127</v>
      </c>
    </row>
    <row r="2266" spans="4:4" x14ac:dyDescent="0.35">
      <c r="D2266" s="173">
        <v>1127.5</v>
      </c>
    </row>
    <row r="2267" spans="4:4" x14ac:dyDescent="0.35">
      <c r="D2267" s="173">
        <v>1128</v>
      </c>
    </row>
    <row r="2268" spans="4:4" x14ac:dyDescent="0.35">
      <c r="D2268" s="173">
        <v>1128.5</v>
      </c>
    </row>
    <row r="2269" spans="4:4" x14ac:dyDescent="0.35">
      <c r="D2269" s="173">
        <v>1129</v>
      </c>
    </row>
    <row r="2270" spans="4:4" x14ac:dyDescent="0.35">
      <c r="D2270" s="173">
        <v>1129.5</v>
      </c>
    </row>
    <row r="2271" spans="4:4" x14ac:dyDescent="0.35">
      <c r="D2271" s="173">
        <v>1130</v>
      </c>
    </row>
    <row r="2272" spans="4:4" x14ac:dyDescent="0.35">
      <c r="D2272" s="173">
        <v>1130.5</v>
      </c>
    </row>
    <row r="2273" spans="4:4" x14ac:dyDescent="0.35">
      <c r="D2273" s="173">
        <v>1131</v>
      </c>
    </row>
    <row r="2274" spans="4:4" x14ac:dyDescent="0.35">
      <c r="D2274" s="173">
        <v>1131.5</v>
      </c>
    </row>
    <row r="2275" spans="4:4" x14ac:dyDescent="0.35">
      <c r="D2275" s="173">
        <v>1132</v>
      </c>
    </row>
    <row r="2276" spans="4:4" x14ac:dyDescent="0.35">
      <c r="D2276" s="173">
        <v>1132.5</v>
      </c>
    </row>
    <row r="2277" spans="4:4" x14ac:dyDescent="0.35">
      <c r="D2277" s="173">
        <v>1133</v>
      </c>
    </row>
    <row r="2278" spans="4:4" x14ac:dyDescent="0.35">
      <c r="D2278" s="173">
        <v>1133.5</v>
      </c>
    </row>
    <row r="2279" spans="4:4" x14ac:dyDescent="0.35">
      <c r="D2279" s="173">
        <v>1134</v>
      </c>
    </row>
    <row r="2280" spans="4:4" x14ac:dyDescent="0.35">
      <c r="D2280" s="173">
        <v>1134.5</v>
      </c>
    </row>
    <row r="2281" spans="4:4" x14ac:dyDescent="0.35">
      <c r="D2281" s="173">
        <v>1135</v>
      </c>
    </row>
    <row r="2282" spans="4:4" x14ac:dyDescent="0.35">
      <c r="D2282" s="173">
        <v>1135.5</v>
      </c>
    </row>
    <row r="2283" spans="4:4" x14ac:dyDescent="0.35">
      <c r="D2283" s="173">
        <v>1136</v>
      </c>
    </row>
    <row r="2284" spans="4:4" x14ac:dyDescent="0.35">
      <c r="D2284" s="173">
        <v>1136.5</v>
      </c>
    </row>
    <row r="2285" spans="4:4" x14ac:dyDescent="0.35">
      <c r="D2285" s="173">
        <v>1137</v>
      </c>
    </row>
    <row r="2286" spans="4:4" x14ac:dyDescent="0.35">
      <c r="D2286" s="173">
        <v>1137.5</v>
      </c>
    </row>
    <row r="2287" spans="4:4" x14ac:dyDescent="0.35">
      <c r="D2287" s="173">
        <v>1138</v>
      </c>
    </row>
    <row r="2288" spans="4:4" x14ac:dyDescent="0.35">
      <c r="D2288" s="173">
        <v>1138.5</v>
      </c>
    </row>
    <row r="2289" spans="4:4" x14ac:dyDescent="0.35">
      <c r="D2289" s="173">
        <v>1139</v>
      </c>
    </row>
    <row r="2290" spans="4:4" x14ac:dyDescent="0.35">
      <c r="D2290" s="173">
        <v>1139.5</v>
      </c>
    </row>
    <row r="2291" spans="4:4" x14ac:dyDescent="0.35">
      <c r="D2291" s="173">
        <v>1140</v>
      </c>
    </row>
    <row r="2292" spans="4:4" x14ac:dyDescent="0.35">
      <c r="D2292" s="173">
        <v>1140.5</v>
      </c>
    </row>
    <row r="2293" spans="4:4" x14ac:dyDescent="0.35">
      <c r="D2293" s="173">
        <v>1141</v>
      </c>
    </row>
    <row r="2294" spans="4:4" x14ac:dyDescent="0.35">
      <c r="D2294" s="173">
        <v>1141.5</v>
      </c>
    </row>
    <row r="2295" spans="4:4" x14ac:dyDescent="0.35">
      <c r="D2295" s="173">
        <v>1142</v>
      </c>
    </row>
    <row r="2296" spans="4:4" x14ac:dyDescent="0.35">
      <c r="D2296" s="173">
        <v>1142.5</v>
      </c>
    </row>
    <row r="2297" spans="4:4" x14ac:dyDescent="0.35">
      <c r="D2297" s="173">
        <v>1143</v>
      </c>
    </row>
    <row r="2298" spans="4:4" x14ac:dyDescent="0.35">
      <c r="D2298" s="173">
        <v>1143.5</v>
      </c>
    </row>
    <row r="2299" spans="4:4" x14ac:dyDescent="0.35">
      <c r="D2299" s="173">
        <v>1144</v>
      </c>
    </row>
    <row r="2300" spans="4:4" x14ac:dyDescent="0.35">
      <c r="D2300" s="173">
        <v>1144.5</v>
      </c>
    </row>
    <row r="2301" spans="4:4" x14ac:dyDescent="0.35">
      <c r="D2301" s="173">
        <v>1145</v>
      </c>
    </row>
    <row r="2302" spans="4:4" x14ac:dyDescent="0.35">
      <c r="D2302" s="173">
        <v>1145.5</v>
      </c>
    </row>
    <row r="2303" spans="4:4" x14ac:dyDescent="0.35">
      <c r="D2303" s="173">
        <v>1146</v>
      </c>
    </row>
    <row r="2304" spans="4:4" x14ac:dyDescent="0.35">
      <c r="D2304" s="173">
        <v>1146.5</v>
      </c>
    </row>
    <row r="2305" spans="4:4" x14ac:dyDescent="0.35">
      <c r="D2305" s="173">
        <v>1147</v>
      </c>
    </row>
    <row r="2306" spans="4:4" x14ac:dyDescent="0.35">
      <c r="D2306" s="173">
        <v>1147.5</v>
      </c>
    </row>
    <row r="2307" spans="4:4" x14ac:dyDescent="0.35">
      <c r="D2307" s="173">
        <v>1148</v>
      </c>
    </row>
    <row r="2308" spans="4:4" x14ac:dyDescent="0.35">
      <c r="D2308" s="173">
        <v>1148.5</v>
      </c>
    </row>
    <row r="2309" spans="4:4" x14ac:dyDescent="0.35">
      <c r="D2309" s="173">
        <v>1149</v>
      </c>
    </row>
    <row r="2310" spans="4:4" x14ac:dyDescent="0.35">
      <c r="D2310" s="173">
        <v>1149.5</v>
      </c>
    </row>
    <row r="2311" spans="4:4" x14ac:dyDescent="0.35">
      <c r="D2311" s="173">
        <v>1150</v>
      </c>
    </row>
    <row r="2312" spans="4:4" x14ac:dyDescent="0.35">
      <c r="D2312" s="173">
        <v>1150.5</v>
      </c>
    </row>
    <row r="2313" spans="4:4" x14ac:dyDescent="0.35">
      <c r="D2313" s="173">
        <v>1151</v>
      </c>
    </row>
    <row r="2314" spans="4:4" x14ac:dyDescent="0.35">
      <c r="D2314" s="173">
        <v>1151.5</v>
      </c>
    </row>
    <row r="2315" spans="4:4" x14ac:dyDescent="0.35">
      <c r="D2315" s="173">
        <v>1152</v>
      </c>
    </row>
    <row r="2316" spans="4:4" x14ac:dyDescent="0.35">
      <c r="D2316" s="173">
        <v>1152.5</v>
      </c>
    </row>
    <row r="2317" spans="4:4" x14ac:dyDescent="0.35">
      <c r="D2317" s="173">
        <v>1153</v>
      </c>
    </row>
    <row r="2318" spans="4:4" x14ac:dyDescent="0.35">
      <c r="D2318" s="173">
        <v>1153.5</v>
      </c>
    </row>
    <row r="2319" spans="4:4" x14ac:dyDescent="0.35">
      <c r="D2319" s="173">
        <v>1154</v>
      </c>
    </row>
    <row r="2320" spans="4:4" x14ac:dyDescent="0.35">
      <c r="D2320" s="173">
        <v>1154.5</v>
      </c>
    </row>
    <row r="2321" spans="4:4" x14ac:dyDescent="0.35">
      <c r="D2321" s="173">
        <v>1155</v>
      </c>
    </row>
    <row r="2322" spans="4:4" x14ac:dyDescent="0.35">
      <c r="D2322" s="173">
        <v>1155.5</v>
      </c>
    </row>
    <row r="2323" spans="4:4" x14ac:dyDescent="0.35">
      <c r="D2323" s="173">
        <v>1156</v>
      </c>
    </row>
    <row r="2324" spans="4:4" x14ac:dyDescent="0.35">
      <c r="D2324" s="173">
        <v>1156.5</v>
      </c>
    </row>
    <row r="2325" spans="4:4" x14ac:dyDescent="0.35">
      <c r="D2325" s="173">
        <v>1157</v>
      </c>
    </row>
    <row r="2326" spans="4:4" x14ac:dyDescent="0.35">
      <c r="D2326" s="173">
        <v>1157.5</v>
      </c>
    </row>
    <row r="2327" spans="4:4" x14ac:dyDescent="0.35">
      <c r="D2327" s="173">
        <v>1158</v>
      </c>
    </row>
    <row r="2328" spans="4:4" x14ac:dyDescent="0.35">
      <c r="D2328" s="173">
        <v>1158.5</v>
      </c>
    </row>
    <row r="2329" spans="4:4" x14ac:dyDescent="0.35">
      <c r="D2329" s="173">
        <v>1159</v>
      </c>
    </row>
    <row r="2330" spans="4:4" x14ac:dyDescent="0.35">
      <c r="D2330" s="173">
        <v>1159.5</v>
      </c>
    </row>
    <row r="2331" spans="4:4" x14ac:dyDescent="0.35">
      <c r="D2331" s="173">
        <v>1160</v>
      </c>
    </row>
    <row r="2332" spans="4:4" x14ac:dyDescent="0.35">
      <c r="D2332" s="173">
        <v>1160.5</v>
      </c>
    </row>
    <row r="2333" spans="4:4" x14ac:dyDescent="0.35">
      <c r="D2333" s="173">
        <v>1161</v>
      </c>
    </row>
    <row r="2334" spans="4:4" x14ac:dyDescent="0.35">
      <c r="D2334" s="173">
        <v>1161.5</v>
      </c>
    </row>
    <row r="2335" spans="4:4" x14ac:dyDescent="0.35">
      <c r="D2335" s="173">
        <v>1162</v>
      </c>
    </row>
    <row r="2336" spans="4:4" x14ac:dyDescent="0.35">
      <c r="D2336" s="173">
        <v>1162.5</v>
      </c>
    </row>
    <row r="2337" spans="4:4" x14ac:dyDescent="0.35">
      <c r="D2337" s="173">
        <v>1163</v>
      </c>
    </row>
    <row r="2338" spans="4:4" x14ac:dyDescent="0.35">
      <c r="D2338" s="173">
        <v>1163.5</v>
      </c>
    </row>
    <row r="2339" spans="4:4" x14ac:dyDescent="0.35">
      <c r="D2339" s="173">
        <v>1164</v>
      </c>
    </row>
    <row r="2340" spans="4:4" x14ac:dyDescent="0.35">
      <c r="D2340" s="173">
        <v>1164.5</v>
      </c>
    </row>
    <row r="2341" spans="4:4" x14ac:dyDescent="0.35">
      <c r="D2341" s="173">
        <v>1165</v>
      </c>
    </row>
    <row r="2342" spans="4:4" x14ac:dyDescent="0.35">
      <c r="D2342" s="173">
        <v>1165.5</v>
      </c>
    </row>
    <row r="2343" spans="4:4" x14ac:dyDescent="0.35">
      <c r="D2343" s="173">
        <v>1166</v>
      </c>
    </row>
    <row r="2344" spans="4:4" x14ac:dyDescent="0.35">
      <c r="D2344" s="173">
        <v>1166.5</v>
      </c>
    </row>
    <row r="2345" spans="4:4" x14ac:dyDescent="0.35">
      <c r="D2345" s="173">
        <v>1167</v>
      </c>
    </row>
    <row r="2346" spans="4:4" x14ac:dyDescent="0.35">
      <c r="D2346" s="173">
        <v>1167.5</v>
      </c>
    </row>
    <row r="2347" spans="4:4" x14ac:dyDescent="0.35">
      <c r="D2347" s="173">
        <v>1168</v>
      </c>
    </row>
    <row r="2348" spans="4:4" x14ac:dyDescent="0.35">
      <c r="D2348" s="173">
        <v>1168.5</v>
      </c>
    </row>
    <row r="2349" spans="4:4" x14ac:dyDescent="0.35">
      <c r="D2349" s="173">
        <v>1169</v>
      </c>
    </row>
    <row r="2350" spans="4:4" x14ac:dyDescent="0.35">
      <c r="D2350" s="173">
        <v>1169.5</v>
      </c>
    </row>
    <row r="2351" spans="4:4" x14ac:dyDescent="0.35">
      <c r="D2351" s="173">
        <v>1170</v>
      </c>
    </row>
    <row r="2352" spans="4:4" x14ac:dyDescent="0.35">
      <c r="D2352" s="173">
        <v>1170.5</v>
      </c>
    </row>
    <row r="2353" spans="4:4" x14ac:dyDescent="0.35">
      <c r="D2353" s="173">
        <v>1171</v>
      </c>
    </row>
    <row r="2354" spans="4:4" x14ac:dyDescent="0.35">
      <c r="D2354" s="173">
        <v>1171.5</v>
      </c>
    </row>
    <row r="2355" spans="4:4" x14ac:dyDescent="0.35">
      <c r="D2355" s="173">
        <v>1172</v>
      </c>
    </row>
    <row r="2356" spans="4:4" x14ac:dyDescent="0.35">
      <c r="D2356" s="173">
        <v>1172.5</v>
      </c>
    </row>
    <row r="2357" spans="4:4" x14ac:dyDescent="0.35">
      <c r="D2357" s="173">
        <v>1173</v>
      </c>
    </row>
    <row r="2358" spans="4:4" x14ac:dyDescent="0.35">
      <c r="D2358" s="173">
        <v>1173.5</v>
      </c>
    </row>
    <row r="2359" spans="4:4" x14ac:dyDescent="0.35">
      <c r="D2359" s="173">
        <v>1174</v>
      </c>
    </row>
    <row r="2360" spans="4:4" x14ac:dyDescent="0.35">
      <c r="D2360" s="173">
        <v>1174.5</v>
      </c>
    </row>
    <row r="2361" spans="4:4" x14ac:dyDescent="0.35">
      <c r="D2361" s="173">
        <v>1175</v>
      </c>
    </row>
    <row r="2362" spans="4:4" x14ac:dyDescent="0.35">
      <c r="D2362" s="173">
        <v>1175.5</v>
      </c>
    </row>
    <row r="2363" spans="4:4" x14ac:dyDescent="0.35">
      <c r="D2363" s="173">
        <v>1176</v>
      </c>
    </row>
    <row r="2364" spans="4:4" x14ac:dyDescent="0.35">
      <c r="D2364" s="173">
        <v>1176.5</v>
      </c>
    </row>
    <row r="2365" spans="4:4" x14ac:dyDescent="0.35">
      <c r="D2365" s="173">
        <v>1177</v>
      </c>
    </row>
    <row r="2366" spans="4:4" x14ac:dyDescent="0.35">
      <c r="D2366" s="173">
        <v>1177.5</v>
      </c>
    </row>
    <row r="2367" spans="4:4" x14ac:dyDescent="0.35">
      <c r="D2367" s="173">
        <v>1178</v>
      </c>
    </row>
    <row r="2368" spans="4:4" x14ac:dyDescent="0.35">
      <c r="D2368" s="173">
        <v>1178.5</v>
      </c>
    </row>
    <row r="2369" spans="4:4" x14ac:dyDescent="0.35">
      <c r="D2369" s="173">
        <v>1179</v>
      </c>
    </row>
    <row r="2370" spans="4:4" x14ac:dyDescent="0.35">
      <c r="D2370" s="173">
        <v>1179.5</v>
      </c>
    </row>
    <row r="2371" spans="4:4" x14ac:dyDescent="0.35">
      <c r="D2371" s="173">
        <v>1180</v>
      </c>
    </row>
    <row r="2372" spans="4:4" x14ac:dyDescent="0.35">
      <c r="D2372" s="173">
        <v>1180.5</v>
      </c>
    </row>
    <row r="2373" spans="4:4" x14ac:dyDescent="0.35">
      <c r="D2373" s="173">
        <v>1181</v>
      </c>
    </row>
    <row r="2374" spans="4:4" x14ac:dyDescent="0.35">
      <c r="D2374" s="173">
        <v>1181.5</v>
      </c>
    </row>
    <row r="2375" spans="4:4" x14ac:dyDescent="0.35">
      <c r="D2375" s="173">
        <v>1182</v>
      </c>
    </row>
    <row r="2376" spans="4:4" x14ac:dyDescent="0.35">
      <c r="D2376" s="173">
        <v>1182.5</v>
      </c>
    </row>
    <row r="2377" spans="4:4" x14ac:dyDescent="0.35">
      <c r="D2377" s="173">
        <v>1183</v>
      </c>
    </row>
    <row r="2378" spans="4:4" x14ac:dyDescent="0.35">
      <c r="D2378" s="173">
        <v>1183.5</v>
      </c>
    </row>
    <row r="2379" spans="4:4" x14ac:dyDescent="0.35">
      <c r="D2379" s="173">
        <v>1184</v>
      </c>
    </row>
    <row r="2380" spans="4:4" x14ac:dyDescent="0.35">
      <c r="D2380" s="173">
        <v>1184.5</v>
      </c>
    </row>
    <row r="2381" spans="4:4" x14ac:dyDescent="0.35">
      <c r="D2381" s="173">
        <v>1185</v>
      </c>
    </row>
    <row r="2382" spans="4:4" x14ac:dyDescent="0.35">
      <c r="D2382" s="173">
        <v>1185.5</v>
      </c>
    </row>
    <row r="2383" spans="4:4" x14ac:dyDescent="0.35">
      <c r="D2383" s="173">
        <v>1186</v>
      </c>
    </row>
    <row r="2384" spans="4:4" x14ac:dyDescent="0.35">
      <c r="D2384" s="173">
        <v>1186.5</v>
      </c>
    </row>
    <row r="2385" spans="4:4" x14ac:dyDescent="0.35">
      <c r="D2385" s="173">
        <v>1187</v>
      </c>
    </row>
    <row r="2386" spans="4:4" x14ac:dyDescent="0.35">
      <c r="D2386" s="173">
        <v>1187.5</v>
      </c>
    </row>
    <row r="2387" spans="4:4" x14ac:dyDescent="0.35">
      <c r="D2387" s="173">
        <v>1188</v>
      </c>
    </row>
    <row r="2388" spans="4:4" x14ac:dyDescent="0.35">
      <c r="D2388" s="173">
        <v>1188.5</v>
      </c>
    </row>
    <row r="2389" spans="4:4" x14ac:dyDescent="0.35">
      <c r="D2389" s="173">
        <v>1189</v>
      </c>
    </row>
    <row r="2390" spans="4:4" x14ac:dyDescent="0.35">
      <c r="D2390" s="173">
        <v>1189.5</v>
      </c>
    </row>
    <row r="2391" spans="4:4" x14ac:dyDescent="0.35">
      <c r="D2391" s="173">
        <v>1190</v>
      </c>
    </row>
    <row r="2392" spans="4:4" x14ac:dyDescent="0.35">
      <c r="D2392" s="173">
        <v>1190.5</v>
      </c>
    </row>
    <row r="2393" spans="4:4" x14ac:dyDescent="0.35">
      <c r="D2393" s="173">
        <v>1191</v>
      </c>
    </row>
    <row r="2394" spans="4:4" x14ac:dyDescent="0.35">
      <c r="D2394" s="173">
        <v>1191.5</v>
      </c>
    </row>
    <row r="2395" spans="4:4" x14ac:dyDescent="0.35">
      <c r="D2395" s="173">
        <v>1192</v>
      </c>
    </row>
    <row r="2396" spans="4:4" x14ac:dyDescent="0.35">
      <c r="D2396" s="173">
        <v>1192.5</v>
      </c>
    </row>
    <row r="2397" spans="4:4" x14ac:dyDescent="0.35">
      <c r="D2397" s="173">
        <v>1193</v>
      </c>
    </row>
    <row r="2398" spans="4:4" x14ac:dyDescent="0.35">
      <c r="D2398" s="173">
        <v>1193.5</v>
      </c>
    </row>
    <row r="2399" spans="4:4" x14ac:dyDescent="0.35">
      <c r="D2399" s="173">
        <v>1194</v>
      </c>
    </row>
    <row r="2400" spans="4:4" x14ac:dyDescent="0.35">
      <c r="D2400" s="173">
        <v>1194.5</v>
      </c>
    </row>
    <row r="2401" spans="4:4" x14ac:dyDescent="0.35">
      <c r="D2401" s="173">
        <v>1195</v>
      </c>
    </row>
    <row r="2402" spans="4:4" x14ac:dyDescent="0.35">
      <c r="D2402" s="173">
        <v>1195.5</v>
      </c>
    </row>
    <row r="2403" spans="4:4" x14ac:dyDescent="0.35">
      <c r="D2403" s="173">
        <v>1196</v>
      </c>
    </row>
    <row r="2404" spans="4:4" x14ac:dyDescent="0.35">
      <c r="D2404" s="173">
        <v>1195.5</v>
      </c>
    </row>
    <row r="2405" spans="4:4" x14ac:dyDescent="0.35">
      <c r="D2405" s="173">
        <v>1196</v>
      </c>
    </row>
    <row r="2406" spans="4:4" x14ac:dyDescent="0.35">
      <c r="D2406" s="173">
        <v>1196.5</v>
      </c>
    </row>
    <row r="2407" spans="4:4" x14ac:dyDescent="0.35">
      <c r="D2407" s="173">
        <v>1197</v>
      </c>
    </row>
    <row r="2408" spans="4:4" x14ac:dyDescent="0.35">
      <c r="D2408" s="173">
        <v>1197.5</v>
      </c>
    </row>
    <row r="2409" spans="4:4" x14ac:dyDescent="0.35">
      <c r="D2409" s="173">
        <v>1198</v>
      </c>
    </row>
    <row r="2410" spans="4:4" x14ac:dyDescent="0.35">
      <c r="D2410" s="173">
        <v>1198.5</v>
      </c>
    </row>
    <row r="2411" spans="4:4" x14ac:dyDescent="0.35">
      <c r="D2411" s="173">
        <v>1199</v>
      </c>
    </row>
    <row r="2412" spans="4:4" x14ac:dyDescent="0.35">
      <c r="D2412" s="173">
        <v>1199.5</v>
      </c>
    </row>
    <row r="2413" spans="4:4" x14ac:dyDescent="0.35">
      <c r="D2413" s="173">
        <v>1200</v>
      </c>
    </row>
    <row r="2414" spans="4:4" x14ac:dyDescent="0.35">
      <c r="D2414" s="173">
        <v>1200.5</v>
      </c>
    </row>
    <row r="2415" spans="4:4" x14ac:dyDescent="0.35">
      <c r="D2415" s="173">
        <v>1201</v>
      </c>
    </row>
    <row r="2416" spans="4:4" x14ac:dyDescent="0.35">
      <c r="D2416" s="173">
        <v>1201.5</v>
      </c>
    </row>
    <row r="2417" spans="4:4" x14ac:dyDescent="0.35">
      <c r="D2417" s="173">
        <v>1202</v>
      </c>
    </row>
    <row r="2418" spans="4:4" x14ac:dyDescent="0.35">
      <c r="D2418" s="173">
        <v>1202.5</v>
      </c>
    </row>
    <row r="2419" spans="4:4" x14ac:dyDescent="0.35">
      <c r="D2419" s="173">
        <v>1203</v>
      </c>
    </row>
    <row r="2420" spans="4:4" x14ac:dyDescent="0.35">
      <c r="D2420" s="173">
        <v>1203.5</v>
      </c>
    </row>
    <row r="2421" spans="4:4" x14ac:dyDescent="0.35">
      <c r="D2421" s="173">
        <v>1204</v>
      </c>
    </row>
    <row r="2422" spans="4:4" x14ac:dyDescent="0.35">
      <c r="D2422" s="173">
        <v>1204.5</v>
      </c>
    </row>
    <row r="2423" spans="4:4" x14ac:dyDescent="0.35">
      <c r="D2423" s="173">
        <v>1205</v>
      </c>
    </row>
    <row r="2424" spans="4:4" x14ac:dyDescent="0.35">
      <c r="D2424" s="173">
        <v>1205.5</v>
      </c>
    </row>
    <row r="2425" spans="4:4" x14ac:dyDescent="0.35">
      <c r="D2425" s="173">
        <v>1206</v>
      </c>
    </row>
    <row r="2426" spans="4:4" x14ac:dyDescent="0.35">
      <c r="D2426" s="173">
        <v>1206.5</v>
      </c>
    </row>
    <row r="2427" spans="4:4" x14ac:dyDescent="0.35">
      <c r="D2427" s="173">
        <v>1207</v>
      </c>
    </row>
    <row r="2428" spans="4:4" x14ac:dyDescent="0.35">
      <c r="D2428" s="173">
        <v>1207.5</v>
      </c>
    </row>
    <row r="2429" spans="4:4" x14ac:dyDescent="0.35">
      <c r="D2429" s="173">
        <v>1208</v>
      </c>
    </row>
    <row r="2430" spans="4:4" x14ac:dyDescent="0.35">
      <c r="D2430" s="173">
        <v>1208.5</v>
      </c>
    </row>
    <row r="2431" spans="4:4" x14ac:dyDescent="0.35">
      <c r="D2431" s="173">
        <v>1209</v>
      </c>
    </row>
    <row r="2432" spans="4:4" x14ac:dyDescent="0.35">
      <c r="D2432" s="173">
        <v>1209.5</v>
      </c>
    </row>
    <row r="2433" spans="4:4" x14ac:dyDescent="0.35">
      <c r="D2433" s="173">
        <v>1210</v>
      </c>
    </row>
    <row r="2434" spans="4:4" x14ac:dyDescent="0.35">
      <c r="D2434" s="173">
        <v>1210.5</v>
      </c>
    </row>
    <row r="2435" spans="4:4" x14ac:dyDescent="0.35">
      <c r="D2435" s="173">
        <v>1211</v>
      </c>
    </row>
    <row r="2436" spans="4:4" x14ac:dyDescent="0.35">
      <c r="D2436" s="173">
        <v>1211.5</v>
      </c>
    </row>
    <row r="2437" spans="4:4" x14ac:dyDescent="0.35">
      <c r="D2437" s="173">
        <v>1212</v>
      </c>
    </row>
    <row r="2438" spans="4:4" x14ac:dyDescent="0.35">
      <c r="D2438" s="173">
        <v>1212.5</v>
      </c>
    </row>
    <row r="2439" spans="4:4" x14ac:dyDescent="0.35">
      <c r="D2439" s="173">
        <v>1213</v>
      </c>
    </row>
    <row r="2440" spans="4:4" x14ac:dyDescent="0.35">
      <c r="D2440" s="173">
        <v>1213.5</v>
      </c>
    </row>
    <row r="2441" spans="4:4" x14ac:dyDescent="0.35">
      <c r="D2441" s="173">
        <v>1214</v>
      </c>
    </row>
    <row r="2442" spans="4:4" x14ac:dyDescent="0.35">
      <c r="D2442" s="173">
        <v>1214.5</v>
      </c>
    </row>
    <row r="2443" spans="4:4" x14ac:dyDescent="0.35">
      <c r="D2443" s="173">
        <v>1215</v>
      </c>
    </row>
    <row r="2444" spans="4:4" x14ac:dyDescent="0.35">
      <c r="D2444" s="173">
        <v>1215.5</v>
      </c>
    </row>
    <row r="2445" spans="4:4" x14ac:dyDescent="0.35">
      <c r="D2445" s="173">
        <v>1216</v>
      </c>
    </row>
    <row r="2446" spans="4:4" x14ac:dyDescent="0.35">
      <c r="D2446" s="173">
        <v>1216.5</v>
      </c>
    </row>
    <row r="2447" spans="4:4" x14ac:dyDescent="0.35">
      <c r="D2447" s="173">
        <v>1217</v>
      </c>
    </row>
    <row r="2448" spans="4:4" x14ac:dyDescent="0.35">
      <c r="D2448" s="173">
        <v>1217.5</v>
      </c>
    </row>
    <row r="2449" spans="4:4" x14ac:dyDescent="0.35">
      <c r="D2449" s="173">
        <v>1218</v>
      </c>
    </row>
    <row r="2450" spans="4:4" x14ac:dyDescent="0.35">
      <c r="D2450" s="173">
        <v>1218.5</v>
      </c>
    </row>
    <row r="2451" spans="4:4" x14ac:dyDescent="0.35">
      <c r="D2451" s="173">
        <v>1219</v>
      </c>
    </row>
    <row r="2452" spans="4:4" x14ac:dyDescent="0.35">
      <c r="D2452" s="173">
        <v>1219.5</v>
      </c>
    </row>
    <row r="2453" spans="4:4" x14ac:dyDescent="0.35">
      <c r="D2453" s="173">
        <v>1220</v>
      </c>
    </row>
    <row r="2454" spans="4:4" x14ac:dyDescent="0.35">
      <c r="D2454" s="173">
        <v>1220.5</v>
      </c>
    </row>
    <row r="2455" spans="4:4" x14ac:dyDescent="0.35">
      <c r="D2455" s="173">
        <v>1221</v>
      </c>
    </row>
    <row r="2456" spans="4:4" x14ac:dyDescent="0.35">
      <c r="D2456" s="173">
        <v>1221.5</v>
      </c>
    </row>
    <row r="2457" spans="4:4" x14ac:dyDescent="0.35">
      <c r="D2457" s="173">
        <v>1222</v>
      </c>
    </row>
    <row r="2458" spans="4:4" x14ac:dyDescent="0.35">
      <c r="D2458" s="173">
        <v>1222.5</v>
      </c>
    </row>
    <row r="2459" spans="4:4" x14ac:dyDescent="0.35">
      <c r="D2459" s="173">
        <v>1223</v>
      </c>
    </row>
    <row r="2460" spans="4:4" x14ac:dyDescent="0.35">
      <c r="D2460" s="173">
        <v>1223.5</v>
      </c>
    </row>
    <row r="2461" spans="4:4" x14ac:dyDescent="0.35">
      <c r="D2461" s="173">
        <v>1224</v>
      </c>
    </row>
    <row r="2462" spans="4:4" x14ac:dyDescent="0.35">
      <c r="D2462" s="173">
        <v>1224.5</v>
      </c>
    </row>
    <row r="2463" spans="4:4" x14ac:dyDescent="0.35">
      <c r="D2463" s="173">
        <v>1225</v>
      </c>
    </row>
    <row r="2464" spans="4:4" x14ac:dyDescent="0.35">
      <c r="D2464" s="173">
        <v>1225.5</v>
      </c>
    </row>
    <row r="2465" spans="4:4" x14ac:dyDescent="0.35">
      <c r="D2465" s="173">
        <v>1226</v>
      </c>
    </row>
    <row r="2466" spans="4:4" x14ac:dyDescent="0.35">
      <c r="D2466" s="173">
        <v>1226.5</v>
      </c>
    </row>
    <row r="2467" spans="4:4" x14ac:dyDescent="0.35">
      <c r="D2467" s="173">
        <v>1227</v>
      </c>
    </row>
    <row r="2468" spans="4:4" x14ac:dyDescent="0.35">
      <c r="D2468" s="173">
        <v>1227.5</v>
      </c>
    </row>
    <row r="2469" spans="4:4" x14ac:dyDescent="0.35">
      <c r="D2469" s="173">
        <v>1228</v>
      </c>
    </row>
    <row r="2470" spans="4:4" x14ac:dyDescent="0.35">
      <c r="D2470" s="173">
        <v>1228.5</v>
      </c>
    </row>
    <row r="2471" spans="4:4" x14ac:dyDescent="0.35">
      <c r="D2471" s="173">
        <v>1229</v>
      </c>
    </row>
    <row r="2472" spans="4:4" x14ac:dyDescent="0.35">
      <c r="D2472" s="173">
        <v>1229.5</v>
      </c>
    </row>
    <row r="2473" spans="4:4" x14ac:dyDescent="0.35">
      <c r="D2473" s="173">
        <v>1230</v>
      </c>
    </row>
    <row r="2474" spans="4:4" x14ac:dyDescent="0.35">
      <c r="D2474" s="173">
        <v>1230.5</v>
      </c>
    </row>
    <row r="2475" spans="4:4" x14ac:dyDescent="0.35">
      <c r="D2475" s="173">
        <v>1231</v>
      </c>
    </row>
    <row r="2476" spans="4:4" x14ac:dyDescent="0.35">
      <c r="D2476" s="173">
        <v>1231.5</v>
      </c>
    </row>
    <row r="2477" spans="4:4" x14ac:dyDescent="0.35">
      <c r="D2477" s="173">
        <v>1232</v>
      </c>
    </row>
    <row r="2478" spans="4:4" x14ac:dyDescent="0.35">
      <c r="D2478" s="173">
        <v>1232.5</v>
      </c>
    </row>
    <row r="2479" spans="4:4" x14ac:dyDescent="0.35">
      <c r="D2479" s="173">
        <v>1233</v>
      </c>
    </row>
    <row r="2480" spans="4:4" x14ac:dyDescent="0.35">
      <c r="D2480" s="173">
        <v>1233.5</v>
      </c>
    </row>
    <row r="2481" spans="4:4" x14ac:dyDescent="0.35">
      <c r="D2481" s="173">
        <v>1234</v>
      </c>
    </row>
    <row r="2482" spans="4:4" x14ac:dyDescent="0.35">
      <c r="D2482" s="173">
        <v>1234.5</v>
      </c>
    </row>
    <row r="2483" spans="4:4" x14ac:dyDescent="0.35">
      <c r="D2483" s="173">
        <v>1235</v>
      </c>
    </row>
    <row r="2484" spans="4:4" x14ac:dyDescent="0.35">
      <c r="D2484" s="173">
        <v>1235.5</v>
      </c>
    </row>
    <row r="2485" spans="4:4" x14ac:dyDescent="0.35">
      <c r="D2485" s="173">
        <v>1236</v>
      </c>
    </row>
    <row r="2486" spans="4:4" x14ac:dyDescent="0.35">
      <c r="D2486" s="173">
        <v>1236.5</v>
      </c>
    </row>
    <row r="2487" spans="4:4" x14ac:dyDescent="0.35">
      <c r="D2487" s="173">
        <v>1237</v>
      </c>
    </row>
    <row r="2488" spans="4:4" x14ac:dyDescent="0.35">
      <c r="D2488" s="173">
        <v>1237.5</v>
      </c>
    </row>
    <row r="2489" spans="4:4" x14ac:dyDescent="0.35">
      <c r="D2489" s="173">
        <v>1238</v>
      </c>
    </row>
    <row r="2490" spans="4:4" x14ac:dyDescent="0.35">
      <c r="D2490" s="173">
        <v>1238.5</v>
      </c>
    </row>
    <row r="2491" spans="4:4" x14ac:dyDescent="0.35">
      <c r="D2491" s="173">
        <v>1239</v>
      </c>
    </row>
    <row r="2492" spans="4:4" x14ac:dyDescent="0.35">
      <c r="D2492" s="173">
        <v>1239.5</v>
      </c>
    </row>
    <row r="2493" spans="4:4" x14ac:dyDescent="0.35">
      <c r="D2493" s="173">
        <v>1240</v>
      </c>
    </row>
    <row r="2494" spans="4:4" x14ac:dyDescent="0.35">
      <c r="D2494" s="173">
        <v>1240.5</v>
      </c>
    </row>
    <row r="2495" spans="4:4" x14ac:dyDescent="0.35">
      <c r="D2495" s="173">
        <v>1241</v>
      </c>
    </row>
    <row r="2496" spans="4:4" x14ac:dyDescent="0.35">
      <c r="D2496" s="173">
        <v>1241.5</v>
      </c>
    </row>
    <row r="2497" spans="4:4" x14ac:dyDescent="0.35">
      <c r="D2497" s="173">
        <v>1242</v>
      </c>
    </row>
    <row r="2498" spans="4:4" x14ac:dyDescent="0.35">
      <c r="D2498" s="173">
        <v>1242.5</v>
      </c>
    </row>
    <row r="2499" spans="4:4" x14ac:dyDescent="0.35">
      <c r="D2499" s="173">
        <v>1243</v>
      </c>
    </row>
    <row r="2500" spans="4:4" x14ac:dyDescent="0.35">
      <c r="D2500" s="173">
        <v>1243.5</v>
      </c>
    </row>
    <row r="2501" spans="4:4" x14ac:dyDescent="0.35">
      <c r="D2501" s="173">
        <v>1244</v>
      </c>
    </row>
    <row r="2502" spans="4:4" x14ac:dyDescent="0.35">
      <c r="D2502" s="173">
        <v>1244.5</v>
      </c>
    </row>
    <row r="2503" spans="4:4" x14ac:dyDescent="0.35">
      <c r="D2503" s="173">
        <v>1245</v>
      </c>
    </row>
    <row r="2504" spans="4:4" x14ac:dyDescent="0.35">
      <c r="D2504" s="173">
        <v>1245.5</v>
      </c>
    </row>
    <row r="2505" spans="4:4" x14ac:dyDescent="0.35">
      <c r="D2505" s="173">
        <v>1246</v>
      </c>
    </row>
    <row r="2506" spans="4:4" x14ac:dyDescent="0.35">
      <c r="D2506" s="173">
        <v>1246.5</v>
      </c>
    </row>
    <row r="2507" spans="4:4" x14ac:dyDescent="0.35">
      <c r="D2507" s="173">
        <v>1247</v>
      </c>
    </row>
    <row r="2508" spans="4:4" x14ac:dyDescent="0.35">
      <c r="D2508" s="173">
        <v>1247.5</v>
      </c>
    </row>
    <row r="2509" spans="4:4" x14ac:dyDescent="0.35">
      <c r="D2509" s="173">
        <v>1248</v>
      </c>
    </row>
    <row r="2510" spans="4:4" x14ac:dyDescent="0.35">
      <c r="D2510" s="173">
        <v>1248.5</v>
      </c>
    </row>
    <row r="2511" spans="4:4" x14ac:dyDescent="0.35">
      <c r="D2511" s="173">
        <v>1249</v>
      </c>
    </row>
    <row r="2512" spans="4:4" x14ac:dyDescent="0.35">
      <c r="D2512" s="173">
        <v>1249.5</v>
      </c>
    </row>
    <row r="2513" spans="4:4" x14ac:dyDescent="0.35">
      <c r="D2513" s="173">
        <v>1250</v>
      </c>
    </row>
    <row r="2514" spans="4:4" x14ac:dyDescent="0.35">
      <c r="D2514" s="173">
        <v>1250.5</v>
      </c>
    </row>
    <row r="2515" spans="4:4" x14ac:dyDescent="0.35">
      <c r="D2515" s="173">
        <v>1251</v>
      </c>
    </row>
    <row r="2516" spans="4:4" x14ac:dyDescent="0.35">
      <c r="D2516" s="173">
        <v>1251.5</v>
      </c>
    </row>
    <row r="2517" spans="4:4" x14ac:dyDescent="0.35">
      <c r="D2517" s="173">
        <v>1252</v>
      </c>
    </row>
    <row r="2518" spans="4:4" x14ac:dyDescent="0.35">
      <c r="D2518" s="173">
        <v>1252.5</v>
      </c>
    </row>
    <row r="2519" spans="4:4" x14ac:dyDescent="0.35">
      <c r="D2519" s="173">
        <v>1253</v>
      </c>
    </row>
    <row r="2520" spans="4:4" x14ac:dyDescent="0.35">
      <c r="D2520" s="173">
        <v>1253.5</v>
      </c>
    </row>
    <row r="2521" spans="4:4" x14ac:dyDescent="0.35">
      <c r="D2521" s="173">
        <v>1254</v>
      </c>
    </row>
    <row r="2522" spans="4:4" x14ac:dyDescent="0.35">
      <c r="D2522" s="173">
        <v>1254.5</v>
      </c>
    </row>
    <row r="2523" spans="4:4" x14ac:dyDescent="0.35">
      <c r="D2523" s="173">
        <v>1255</v>
      </c>
    </row>
    <row r="2524" spans="4:4" x14ac:dyDescent="0.35">
      <c r="D2524" s="173">
        <v>1255.5</v>
      </c>
    </row>
    <row r="2525" spans="4:4" x14ac:dyDescent="0.35">
      <c r="D2525" s="173">
        <v>1256</v>
      </c>
    </row>
    <row r="2526" spans="4:4" x14ac:dyDescent="0.35">
      <c r="D2526" s="173">
        <v>1256.5</v>
      </c>
    </row>
    <row r="2527" spans="4:4" x14ac:dyDescent="0.35">
      <c r="D2527" s="173">
        <v>1257</v>
      </c>
    </row>
    <row r="2528" spans="4:4" x14ac:dyDescent="0.35">
      <c r="D2528" s="173">
        <v>1257.5</v>
      </c>
    </row>
    <row r="2529" spans="4:4" x14ac:dyDescent="0.35">
      <c r="D2529" s="173">
        <v>1258</v>
      </c>
    </row>
    <row r="2530" spans="4:4" x14ac:dyDescent="0.35">
      <c r="D2530" s="173">
        <v>1258.5</v>
      </c>
    </row>
    <row r="2531" spans="4:4" x14ac:dyDescent="0.35">
      <c r="D2531" s="173">
        <v>1259</v>
      </c>
    </row>
    <row r="2532" spans="4:4" x14ac:dyDescent="0.35">
      <c r="D2532" s="173">
        <v>1259.5</v>
      </c>
    </row>
    <row r="2533" spans="4:4" x14ac:dyDescent="0.35">
      <c r="D2533" s="173">
        <v>1260</v>
      </c>
    </row>
    <row r="2534" spans="4:4" x14ac:dyDescent="0.35">
      <c r="D2534" s="173">
        <v>1260.5</v>
      </c>
    </row>
    <row r="2535" spans="4:4" x14ac:dyDescent="0.35">
      <c r="D2535" s="173">
        <v>1261</v>
      </c>
    </row>
    <row r="2536" spans="4:4" x14ac:dyDescent="0.35">
      <c r="D2536" s="173">
        <v>1261.5</v>
      </c>
    </row>
    <row r="2537" spans="4:4" x14ac:dyDescent="0.35">
      <c r="D2537" s="173">
        <v>1262</v>
      </c>
    </row>
    <row r="2538" spans="4:4" x14ac:dyDescent="0.35">
      <c r="D2538" s="173">
        <v>1262.5</v>
      </c>
    </row>
    <row r="2539" spans="4:4" x14ac:dyDescent="0.35">
      <c r="D2539" s="173">
        <v>1263</v>
      </c>
    </row>
    <row r="2540" spans="4:4" x14ac:dyDescent="0.35">
      <c r="D2540" s="173">
        <v>1263.5</v>
      </c>
    </row>
    <row r="2541" spans="4:4" x14ac:dyDescent="0.35">
      <c r="D2541" s="173">
        <v>1264</v>
      </c>
    </row>
    <row r="2542" spans="4:4" x14ac:dyDescent="0.35">
      <c r="D2542" s="173">
        <v>1264.5</v>
      </c>
    </row>
    <row r="2543" spans="4:4" x14ac:dyDescent="0.35">
      <c r="D2543" s="173">
        <v>1265</v>
      </c>
    </row>
    <row r="2544" spans="4:4" x14ac:dyDescent="0.35">
      <c r="D2544" s="173">
        <v>1265.5</v>
      </c>
    </row>
    <row r="2545" spans="4:4" x14ac:dyDescent="0.35">
      <c r="D2545" s="173">
        <v>1266</v>
      </c>
    </row>
    <row r="2546" spans="4:4" x14ac:dyDescent="0.35">
      <c r="D2546" s="173">
        <v>1266.5</v>
      </c>
    </row>
    <row r="2547" spans="4:4" x14ac:dyDescent="0.35">
      <c r="D2547" s="173">
        <v>1267</v>
      </c>
    </row>
    <row r="2548" spans="4:4" x14ac:dyDescent="0.35">
      <c r="D2548" s="173">
        <v>1267.5</v>
      </c>
    </row>
    <row r="2549" spans="4:4" x14ac:dyDescent="0.35">
      <c r="D2549" s="173">
        <v>1268</v>
      </c>
    </row>
    <row r="2550" spans="4:4" x14ac:dyDescent="0.35">
      <c r="D2550" s="173">
        <v>1268.5</v>
      </c>
    </row>
    <row r="2551" spans="4:4" x14ac:dyDescent="0.35">
      <c r="D2551" s="173">
        <v>1269</v>
      </c>
    </row>
    <row r="2552" spans="4:4" x14ac:dyDescent="0.35">
      <c r="D2552" s="173">
        <v>1269.5</v>
      </c>
    </row>
    <row r="2553" spans="4:4" x14ac:dyDescent="0.35">
      <c r="D2553" s="173">
        <v>1270</v>
      </c>
    </row>
    <row r="2554" spans="4:4" x14ac:dyDescent="0.35">
      <c r="D2554" s="173">
        <v>1270.5</v>
      </c>
    </row>
    <row r="2555" spans="4:4" x14ac:dyDescent="0.35">
      <c r="D2555" s="173">
        <v>1271</v>
      </c>
    </row>
    <row r="2556" spans="4:4" x14ac:dyDescent="0.35">
      <c r="D2556" s="173">
        <v>1271.5</v>
      </c>
    </row>
    <row r="2557" spans="4:4" x14ac:dyDescent="0.35">
      <c r="D2557" s="173">
        <v>1272</v>
      </c>
    </row>
    <row r="2558" spans="4:4" x14ac:dyDescent="0.35">
      <c r="D2558" s="173">
        <v>1272.5</v>
      </c>
    </row>
    <row r="2559" spans="4:4" x14ac:dyDescent="0.35">
      <c r="D2559" s="173">
        <v>1273</v>
      </c>
    </row>
    <row r="2560" spans="4:4" x14ac:dyDescent="0.35">
      <c r="D2560" s="173">
        <v>1273.5</v>
      </c>
    </row>
    <row r="2561" spans="4:4" x14ac:dyDescent="0.35">
      <c r="D2561" s="173">
        <v>1274</v>
      </c>
    </row>
    <row r="2562" spans="4:4" x14ac:dyDescent="0.35">
      <c r="D2562" s="173">
        <v>1274.5</v>
      </c>
    </row>
    <row r="2563" spans="4:4" x14ac:dyDescent="0.35">
      <c r="D2563" s="173">
        <v>1275</v>
      </c>
    </row>
    <row r="2564" spans="4:4" x14ac:dyDescent="0.35">
      <c r="D2564" s="173">
        <v>1275.5</v>
      </c>
    </row>
    <row r="2565" spans="4:4" x14ac:dyDescent="0.35">
      <c r="D2565" s="173">
        <v>1276</v>
      </c>
    </row>
    <row r="2566" spans="4:4" x14ac:dyDescent="0.35">
      <c r="D2566" s="173">
        <v>1276.5</v>
      </c>
    </row>
    <row r="2567" spans="4:4" x14ac:dyDescent="0.35">
      <c r="D2567" s="173">
        <v>1277</v>
      </c>
    </row>
    <row r="2568" spans="4:4" x14ac:dyDescent="0.35">
      <c r="D2568" s="173">
        <v>1277.5</v>
      </c>
    </row>
    <row r="2569" spans="4:4" x14ac:dyDescent="0.35">
      <c r="D2569" s="173">
        <v>1278</v>
      </c>
    </row>
    <row r="2570" spans="4:4" x14ac:dyDescent="0.35">
      <c r="D2570" s="173">
        <v>1278.5</v>
      </c>
    </row>
    <row r="2571" spans="4:4" x14ac:dyDescent="0.35">
      <c r="D2571" s="173">
        <v>1279</v>
      </c>
    </row>
    <row r="2572" spans="4:4" x14ac:dyDescent="0.35">
      <c r="D2572" s="173">
        <v>1279.5</v>
      </c>
    </row>
    <row r="2573" spans="4:4" x14ac:dyDescent="0.35">
      <c r="D2573" s="173">
        <v>1280</v>
      </c>
    </row>
    <row r="2574" spans="4:4" x14ac:dyDescent="0.35">
      <c r="D2574" s="173">
        <v>1280.5</v>
      </c>
    </row>
    <row r="2575" spans="4:4" x14ac:dyDescent="0.35">
      <c r="D2575" s="173">
        <v>1281</v>
      </c>
    </row>
    <row r="2576" spans="4:4" x14ac:dyDescent="0.35">
      <c r="D2576" s="173">
        <v>1281.5</v>
      </c>
    </row>
    <row r="2577" spans="4:4" x14ac:dyDescent="0.35">
      <c r="D2577" s="173">
        <v>1282</v>
      </c>
    </row>
    <row r="2578" spans="4:4" x14ac:dyDescent="0.35">
      <c r="D2578" s="173">
        <v>1282.5</v>
      </c>
    </row>
    <row r="2579" spans="4:4" x14ac:dyDescent="0.35">
      <c r="D2579" s="173">
        <v>1283</v>
      </c>
    </row>
    <row r="2580" spans="4:4" x14ac:dyDescent="0.35">
      <c r="D2580" s="173">
        <v>1283.5</v>
      </c>
    </row>
    <row r="2581" spans="4:4" x14ac:dyDescent="0.35">
      <c r="D2581" s="173">
        <v>1284</v>
      </c>
    </row>
    <row r="2582" spans="4:4" x14ac:dyDescent="0.35">
      <c r="D2582" s="173">
        <v>1284.5</v>
      </c>
    </row>
    <row r="2583" spans="4:4" x14ac:dyDescent="0.35">
      <c r="D2583" s="173">
        <v>1285</v>
      </c>
    </row>
    <row r="2584" spans="4:4" x14ac:dyDescent="0.35">
      <c r="D2584" s="173">
        <v>1285.5</v>
      </c>
    </row>
    <row r="2585" spans="4:4" x14ac:dyDescent="0.35">
      <c r="D2585" s="173">
        <v>1286</v>
      </c>
    </row>
    <row r="2586" spans="4:4" x14ac:dyDescent="0.35">
      <c r="D2586" s="173">
        <v>1286.5</v>
      </c>
    </row>
    <row r="2587" spans="4:4" x14ac:dyDescent="0.35">
      <c r="D2587" s="173">
        <v>1287</v>
      </c>
    </row>
    <row r="2588" spans="4:4" x14ac:dyDescent="0.35">
      <c r="D2588" s="173">
        <v>1287.5</v>
      </c>
    </row>
    <row r="2589" spans="4:4" x14ac:dyDescent="0.35">
      <c r="D2589" s="173">
        <v>1288</v>
      </c>
    </row>
    <row r="2590" spans="4:4" x14ac:dyDescent="0.35">
      <c r="D2590" s="173">
        <v>1288.5</v>
      </c>
    </row>
    <row r="2591" spans="4:4" x14ac:dyDescent="0.35">
      <c r="D2591" s="173">
        <v>1289</v>
      </c>
    </row>
    <row r="2592" spans="4:4" x14ac:dyDescent="0.35">
      <c r="D2592" s="173">
        <v>1289.5</v>
      </c>
    </row>
    <row r="2593" spans="4:4" x14ac:dyDescent="0.35">
      <c r="D2593" s="173">
        <v>1290</v>
      </c>
    </row>
    <row r="2594" spans="4:4" x14ac:dyDescent="0.35">
      <c r="D2594" s="173">
        <v>1290.5</v>
      </c>
    </row>
    <row r="2595" spans="4:4" x14ac:dyDescent="0.35">
      <c r="D2595" s="173">
        <v>1291</v>
      </c>
    </row>
    <row r="2596" spans="4:4" x14ac:dyDescent="0.35">
      <c r="D2596" s="173">
        <v>1291.5</v>
      </c>
    </row>
    <row r="2597" spans="4:4" x14ac:dyDescent="0.35">
      <c r="D2597" s="173">
        <v>1292</v>
      </c>
    </row>
    <row r="2598" spans="4:4" x14ac:dyDescent="0.35">
      <c r="D2598" s="173">
        <v>1292.5</v>
      </c>
    </row>
    <row r="2599" spans="4:4" x14ac:dyDescent="0.35">
      <c r="D2599" s="173">
        <v>1293</v>
      </c>
    </row>
    <row r="2600" spans="4:4" x14ac:dyDescent="0.35">
      <c r="D2600" s="173">
        <v>1293.5</v>
      </c>
    </row>
    <row r="2601" spans="4:4" x14ac:dyDescent="0.35">
      <c r="D2601" s="173">
        <v>1294</v>
      </c>
    </row>
    <row r="2602" spans="4:4" x14ac:dyDescent="0.35">
      <c r="D2602" s="173">
        <v>1294.5</v>
      </c>
    </row>
    <row r="2603" spans="4:4" x14ac:dyDescent="0.35">
      <c r="D2603" s="173">
        <v>1295</v>
      </c>
    </row>
    <row r="2604" spans="4:4" x14ac:dyDescent="0.35">
      <c r="D2604" s="173">
        <v>1295.5</v>
      </c>
    </row>
    <row r="2605" spans="4:4" x14ac:dyDescent="0.35">
      <c r="D2605" s="173">
        <v>1296</v>
      </c>
    </row>
    <row r="2606" spans="4:4" x14ac:dyDescent="0.35">
      <c r="D2606" s="173">
        <v>1296.5</v>
      </c>
    </row>
    <row r="2607" spans="4:4" x14ac:dyDescent="0.35">
      <c r="D2607" s="173">
        <v>1297</v>
      </c>
    </row>
    <row r="2608" spans="4:4" x14ac:dyDescent="0.35">
      <c r="D2608" s="173">
        <v>1297.5</v>
      </c>
    </row>
    <row r="2609" spans="4:4" x14ac:dyDescent="0.35">
      <c r="D2609" s="173">
        <v>1298</v>
      </c>
    </row>
    <row r="2610" spans="4:4" x14ac:dyDescent="0.35">
      <c r="D2610" s="173">
        <v>1298.5</v>
      </c>
    </row>
    <row r="2611" spans="4:4" x14ac:dyDescent="0.35">
      <c r="D2611" s="173">
        <v>1299</v>
      </c>
    </row>
    <row r="2612" spans="4:4" x14ac:dyDescent="0.35">
      <c r="D2612" s="173">
        <v>1299.5</v>
      </c>
    </row>
    <row r="2613" spans="4:4" x14ac:dyDescent="0.35">
      <c r="D2613" s="173">
        <v>1300</v>
      </c>
    </row>
    <row r="2614" spans="4:4" x14ac:dyDescent="0.35">
      <c r="D2614" s="173">
        <v>1300.5</v>
      </c>
    </row>
    <row r="2615" spans="4:4" x14ac:dyDescent="0.35">
      <c r="D2615" s="173">
        <v>1301</v>
      </c>
    </row>
    <row r="2616" spans="4:4" x14ac:dyDescent="0.35">
      <c r="D2616" s="173">
        <v>1301.5</v>
      </c>
    </row>
    <row r="2617" spans="4:4" x14ac:dyDescent="0.35">
      <c r="D2617" s="173">
        <v>1302</v>
      </c>
    </row>
    <row r="2618" spans="4:4" x14ac:dyDescent="0.35">
      <c r="D2618" s="173">
        <v>1302.5</v>
      </c>
    </row>
    <row r="2619" spans="4:4" x14ac:dyDescent="0.35">
      <c r="D2619" s="173">
        <v>1303</v>
      </c>
    </row>
    <row r="2620" spans="4:4" x14ac:dyDescent="0.35">
      <c r="D2620" s="173">
        <v>1303.5</v>
      </c>
    </row>
    <row r="2621" spans="4:4" x14ac:dyDescent="0.35">
      <c r="D2621" s="173">
        <v>1304</v>
      </c>
    </row>
    <row r="2622" spans="4:4" x14ac:dyDescent="0.35">
      <c r="D2622" s="173">
        <v>1304.5</v>
      </c>
    </row>
    <row r="2623" spans="4:4" x14ac:dyDescent="0.35">
      <c r="D2623" s="173">
        <v>1305</v>
      </c>
    </row>
    <row r="2624" spans="4:4" x14ac:dyDescent="0.35">
      <c r="D2624" s="173">
        <v>1305.5</v>
      </c>
    </row>
    <row r="2625" spans="4:4" x14ac:dyDescent="0.35">
      <c r="D2625" s="173">
        <v>1306</v>
      </c>
    </row>
    <row r="2626" spans="4:4" x14ac:dyDescent="0.35">
      <c r="D2626" s="173">
        <v>1306.5</v>
      </c>
    </row>
    <row r="2627" spans="4:4" x14ac:dyDescent="0.35">
      <c r="D2627" s="173">
        <v>1307</v>
      </c>
    </row>
    <row r="2628" spans="4:4" x14ac:dyDescent="0.35">
      <c r="D2628" s="173">
        <v>1307.5</v>
      </c>
    </row>
    <row r="2629" spans="4:4" x14ac:dyDescent="0.35">
      <c r="D2629" s="173">
        <v>1308</v>
      </c>
    </row>
    <row r="2630" spans="4:4" x14ac:dyDescent="0.35">
      <c r="D2630" s="173">
        <v>1308.5</v>
      </c>
    </row>
    <row r="2631" spans="4:4" x14ac:dyDescent="0.35">
      <c r="D2631" s="173">
        <v>1309</v>
      </c>
    </row>
    <row r="2632" spans="4:4" x14ac:dyDescent="0.35">
      <c r="D2632" s="173">
        <v>1309.5</v>
      </c>
    </row>
    <row r="2633" spans="4:4" x14ac:dyDescent="0.35">
      <c r="D2633" s="173">
        <v>1310</v>
      </c>
    </row>
    <row r="2634" spans="4:4" x14ac:dyDescent="0.35">
      <c r="D2634" s="173">
        <v>1310.5</v>
      </c>
    </row>
    <row r="2635" spans="4:4" x14ac:dyDescent="0.35">
      <c r="D2635" s="173">
        <v>1311</v>
      </c>
    </row>
    <row r="2636" spans="4:4" x14ac:dyDescent="0.35">
      <c r="D2636" s="173">
        <v>1311.5</v>
      </c>
    </row>
    <row r="2637" spans="4:4" x14ac:dyDescent="0.35">
      <c r="D2637" s="173">
        <v>1312</v>
      </c>
    </row>
    <row r="2638" spans="4:4" x14ac:dyDescent="0.35">
      <c r="D2638" s="173">
        <v>1312.5</v>
      </c>
    </row>
    <row r="2639" spans="4:4" x14ac:dyDescent="0.35">
      <c r="D2639" s="173">
        <v>1313</v>
      </c>
    </row>
    <row r="2640" spans="4:4" x14ac:dyDescent="0.35">
      <c r="D2640" s="173">
        <v>1313.5</v>
      </c>
    </row>
    <row r="2641" spans="4:4" x14ac:dyDescent="0.35">
      <c r="D2641" s="173">
        <v>1314</v>
      </c>
    </row>
    <row r="2642" spans="4:4" x14ac:dyDescent="0.35">
      <c r="D2642" s="173">
        <v>1314.5</v>
      </c>
    </row>
    <row r="2643" spans="4:4" x14ac:dyDescent="0.35">
      <c r="D2643" s="173">
        <v>1315</v>
      </c>
    </row>
    <row r="2644" spans="4:4" x14ac:dyDescent="0.35">
      <c r="D2644" s="173">
        <v>1315.5</v>
      </c>
    </row>
    <row r="2645" spans="4:4" x14ac:dyDescent="0.35">
      <c r="D2645" s="173">
        <v>1316</v>
      </c>
    </row>
    <row r="2646" spans="4:4" x14ac:dyDescent="0.35">
      <c r="D2646" s="173">
        <v>1316.5</v>
      </c>
    </row>
    <row r="2647" spans="4:4" x14ac:dyDescent="0.35">
      <c r="D2647" s="173">
        <v>1317</v>
      </c>
    </row>
    <row r="2648" spans="4:4" x14ac:dyDescent="0.35">
      <c r="D2648" s="173">
        <v>1317.5</v>
      </c>
    </row>
    <row r="2649" spans="4:4" x14ac:dyDescent="0.35">
      <c r="D2649" s="173">
        <v>1318</v>
      </c>
    </row>
    <row r="2650" spans="4:4" x14ac:dyDescent="0.35">
      <c r="D2650" s="173">
        <v>1318.5</v>
      </c>
    </row>
    <row r="2651" spans="4:4" x14ac:dyDescent="0.35">
      <c r="D2651" s="173">
        <v>1319</v>
      </c>
    </row>
    <row r="2652" spans="4:4" x14ac:dyDescent="0.35">
      <c r="D2652" s="173">
        <v>1319.5</v>
      </c>
    </row>
    <row r="2653" spans="4:4" x14ac:dyDescent="0.35">
      <c r="D2653" s="173">
        <v>1320</v>
      </c>
    </row>
    <row r="2654" spans="4:4" x14ac:dyDescent="0.35">
      <c r="D2654" s="173">
        <v>1320.5</v>
      </c>
    </row>
    <row r="2655" spans="4:4" x14ac:dyDescent="0.35">
      <c r="D2655" s="173">
        <v>1321</v>
      </c>
    </row>
    <row r="2656" spans="4:4" x14ac:dyDescent="0.35">
      <c r="D2656" s="173">
        <v>1321.5</v>
      </c>
    </row>
    <row r="2657" spans="4:4" x14ac:dyDescent="0.35">
      <c r="D2657" s="173">
        <v>1322</v>
      </c>
    </row>
    <row r="2658" spans="4:4" x14ac:dyDescent="0.35">
      <c r="D2658" s="173">
        <v>1322.5</v>
      </c>
    </row>
    <row r="2659" spans="4:4" x14ac:dyDescent="0.35">
      <c r="D2659" s="173">
        <v>1323</v>
      </c>
    </row>
    <row r="2660" spans="4:4" x14ac:dyDescent="0.35">
      <c r="D2660" s="173">
        <v>1323.5</v>
      </c>
    </row>
    <row r="2661" spans="4:4" x14ac:dyDescent="0.35">
      <c r="D2661" s="173">
        <v>1324</v>
      </c>
    </row>
    <row r="2662" spans="4:4" x14ac:dyDescent="0.35">
      <c r="D2662" s="173">
        <v>1324.5</v>
      </c>
    </row>
    <row r="2663" spans="4:4" x14ac:dyDescent="0.35">
      <c r="D2663" s="173">
        <v>1325</v>
      </c>
    </row>
    <row r="2664" spans="4:4" x14ac:dyDescent="0.35">
      <c r="D2664" s="173">
        <v>1325.5</v>
      </c>
    </row>
    <row r="2665" spans="4:4" x14ac:dyDescent="0.35">
      <c r="D2665" s="173">
        <v>1326</v>
      </c>
    </row>
    <row r="2666" spans="4:4" x14ac:dyDescent="0.35">
      <c r="D2666" s="173">
        <v>1326.5</v>
      </c>
    </row>
    <row r="2667" spans="4:4" x14ac:dyDescent="0.35">
      <c r="D2667" s="173">
        <v>1327</v>
      </c>
    </row>
    <row r="2668" spans="4:4" x14ac:dyDescent="0.35">
      <c r="D2668" s="173">
        <v>1327.5</v>
      </c>
    </row>
    <row r="2669" spans="4:4" x14ac:dyDescent="0.35">
      <c r="D2669" s="173">
        <v>1328</v>
      </c>
    </row>
    <row r="2670" spans="4:4" x14ac:dyDescent="0.35">
      <c r="D2670" s="173">
        <v>1328.5</v>
      </c>
    </row>
    <row r="2671" spans="4:4" x14ac:dyDescent="0.35">
      <c r="D2671" s="173">
        <v>1329</v>
      </c>
    </row>
    <row r="2672" spans="4:4" x14ac:dyDescent="0.35">
      <c r="D2672" s="173">
        <v>1329.5</v>
      </c>
    </row>
    <row r="2673" spans="4:4" x14ac:dyDescent="0.35">
      <c r="D2673" s="173">
        <v>1330</v>
      </c>
    </row>
    <row r="2674" spans="4:4" x14ac:dyDescent="0.35">
      <c r="D2674" s="173">
        <v>1330.5</v>
      </c>
    </row>
    <row r="2675" spans="4:4" x14ac:dyDescent="0.35">
      <c r="D2675" s="173">
        <v>1331</v>
      </c>
    </row>
    <row r="2676" spans="4:4" x14ac:dyDescent="0.35">
      <c r="D2676" s="173">
        <v>1331.5</v>
      </c>
    </row>
    <row r="2677" spans="4:4" x14ac:dyDescent="0.35">
      <c r="D2677" s="173">
        <v>1332</v>
      </c>
    </row>
    <row r="2678" spans="4:4" x14ac:dyDescent="0.35">
      <c r="D2678" s="173">
        <v>1332.5</v>
      </c>
    </row>
    <row r="2679" spans="4:4" x14ac:dyDescent="0.35">
      <c r="D2679" s="173">
        <v>1333</v>
      </c>
    </row>
    <row r="2680" spans="4:4" x14ac:dyDescent="0.35">
      <c r="D2680" s="173">
        <v>1333.5</v>
      </c>
    </row>
    <row r="2681" spans="4:4" x14ac:dyDescent="0.35">
      <c r="D2681" s="173">
        <v>1334</v>
      </c>
    </row>
    <row r="2682" spans="4:4" x14ac:dyDescent="0.35">
      <c r="D2682" s="173">
        <v>1334.5</v>
      </c>
    </row>
    <row r="2683" spans="4:4" x14ac:dyDescent="0.35">
      <c r="D2683" s="173">
        <v>1335</v>
      </c>
    </row>
    <row r="2684" spans="4:4" x14ac:dyDescent="0.35">
      <c r="D2684" s="173">
        <v>1335.5</v>
      </c>
    </row>
    <row r="2685" spans="4:4" x14ac:dyDescent="0.35">
      <c r="D2685" s="173">
        <v>1336</v>
      </c>
    </row>
    <row r="2686" spans="4:4" x14ac:dyDescent="0.35">
      <c r="D2686" s="173">
        <v>1336.5</v>
      </c>
    </row>
    <row r="2687" spans="4:4" x14ac:dyDescent="0.35">
      <c r="D2687" s="173">
        <v>1337</v>
      </c>
    </row>
    <row r="2688" spans="4:4" x14ac:dyDescent="0.35">
      <c r="D2688" s="173">
        <v>1337.5</v>
      </c>
    </row>
    <row r="2689" spans="4:4" x14ac:dyDescent="0.35">
      <c r="D2689" s="173">
        <v>1338</v>
      </c>
    </row>
    <row r="2690" spans="4:4" x14ac:dyDescent="0.35">
      <c r="D2690" s="173">
        <v>1338.5</v>
      </c>
    </row>
    <row r="2691" spans="4:4" x14ac:dyDescent="0.35">
      <c r="D2691" s="173">
        <v>1339</v>
      </c>
    </row>
    <row r="2692" spans="4:4" x14ac:dyDescent="0.35">
      <c r="D2692" s="173">
        <v>1339.5</v>
      </c>
    </row>
    <row r="2693" spans="4:4" x14ac:dyDescent="0.35">
      <c r="D2693" s="173">
        <v>1340</v>
      </c>
    </row>
    <row r="2694" spans="4:4" x14ac:dyDescent="0.35">
      <c r="D2694" s="173">
        <v>1340.5</v>
      </c>
    </row>
    <row r="2695" spans="4:4" x14ac:dyDescent="0.35">
      <c r="D2695" s="173">
        <v>1341</v>
      </c>
    </row>
    <row r="2696" spans="4:4" x14ac:dyDescent="0.35">
      <c r="D2696" s="173">
        <v>1341.5</v>
      </c>
    </row>
    <row r="2697" spans="4:4" x14ac:dyDescent="0.35">
      <c r="D2697" s="173">
        <v>1342</v>
      </c>
    </row>
    <row r="2698" spans="4:4" x14ac:dyDescent="0.35">
      <c r="D2698" s="173">
        <v>1342.5</v>
      </c>
    </row>
    <row r="2699" spans="4:4" x14ac:dyDescent="0.35">
      <c r="D2699" s="173">
        <v>1343</v>
      </c>
    </row>
    <row r="2700" spans="4:4" x14ac:dyDescent="0.35">
      <c r="D2700" s="173">
        <v>1343.5</v>
      </c>
    </row>
    <row r="2701" spans="4:4" x14ac:dyDescent="0.35">
      <c r="D2701" s="173">
        <v>1344</v>
      </c>
    </row>
    <row r="2702" spans="4:4" x14ac:dyDescent="0.35">
      <c r="D2702" s="173">
        <v>1344.5</v>
      </c>
    </row>
    <row r="2703" spans="4:4" x14ac:dyDescent="0.35">
      <c r="D2703" s="173">
        <v>1345</v>
      </c>
    </row>
    <row r="2704" spans="4:4" x14ac:dyDescent="0.35">
      <c r="D2704" s="173">
        <v>1345.5</v>
      </c>
    </row>
    <row r="2705" spans="4:4" x14ac:dyDescent="0.35">
      <c r="D2705" s="173">
        <v>1346</v>
      </c>
    </row>
    <row r="2706" spans="4:4" x14ac:dyDescent="0.35">
      <c r="D2706" s="173">
        <v>1346.5</v>
      </c>
    </row>
    <row r="2707" spans="4:4" x14ac:dyDescent="0.35">
      <c r="D2707" s="173">
        <v>1347</v>
      </c>
    </row>
    <row r="2708" spans="4:4" x14ac:dyDescent="0.35">
      <c r="D2708" s="173">
        <v>1347.5</v>
      </c>
    </row>
    <row r="2709" spans="4:4" x14ac:dyDescent="0.35">
      <c r="D2709" s="173">
        <v>1348</v>
      </c>
    </row>
    <row r="2710" spans="4:4" x14ac:dyDescent="0.35">
      <c r="D2710" s="173">
        <v>1348.5</v>
      </c>
    </row>
    <row r="2711" spans="4:4" x14ac:dyDescent="0.35">
      <c r="D2711" s="173">
        <v>1349</v>
      </c>
    </row>
    <row r="2712" spans="4:4" x14ac:dyDescent="0.35">
      <c r="D2712" s="173">
        <v>1349.5</v>
      </c>
    </row>
    <row r="2713" spans="4:4" x14ac:dyDescent="0.35">
      <c r="D2713" s="173">
        <v>1350</v>
      </c>
    </row>
    <row r="2714" spans="4:4" x14ac:dyDescent="0.35">
      <c r="D2714" s="173">
        <v>1350.5</v>
      </c>
    </row>
    <row r="2715" spans="4:4" x14ac:dyDescent="0.35">
      <c r="D2715" s="173">
        <v>1351</v>
      </c>
    </row>
    <row r="2716" spans="4:4" x14ac:dyDescent="0.35">
      <c r="D2716" s="173">
        <v>1351.5</v>
      </c>
    </row>
    <row r="2717" spans="4:4" x14ac:dyDescent="0.35">
      <c r="D2717" s="173">
        <v>1352</v>
      </c>
    </row>
    <row r="2718" spans="4:4" x14ac:dyDescent="0.35">
      <c r="D2718" s="173">
        <v>1352.5</v>
      </c>
    </row>
    <row r="2719" spans="4:4" x14ac:dyDescent="0.35">
      <c r="D2719" s="173">
        <v>1353</v>
      </c>
    </row>
    <row r="2720" spans="4:4" x14ac:dyDescent="0.35">
      <c r="D2720" s="173">
        <v>1353.5</v>
      </c>
    </row>
    <row r="2721" spans="4:4" x14ac:dyDescent="0.35">
      <c r="D2721" s="173">
        <v>1354</v>
      </c>
    </row>
    <row r="2722" spans="4:4" x14ac:dyDescent="0.35">
      <c r="D2722" s="173">
        <v>1354.5</v>
      </c>
    </row>
    <row r="2723" spans="4:4" x14ac:dyDescent="0.35">
      <c r="D2723" s="173">
        <v>1355</v>
      </c>
    </row>
    <row r="2724" spans="4:4" x14ac:dyDescent="0.35">
      <c r="D2724" s="173">
        <v>1355.5</v>
      </c>
    </row>
    <row r="2725" spans="4:4" x14ac:dyDescent="0.35">
      <c r="D2725" s="173">
        <v>1356</v>
      </c>
    </row>
    <row r="2726" spans="4:4" x14ac:dyDescent="0.35">
      <c r="D2726" s="173">
        <v>1356.5</v>
      </c>
    </row>
    <row r="2727" spans="4:4" x14ac:dyDescent="0.35">
      <c r="D2727" s="173">
        <v>1357</v>
      </c>
    </row>
    <row r="2728" spans="4:4" x14ac:dyDescent="0.35">
      <c r="D2728" s="173">
        <v>1357.5</v>
      </c>
    </row>
    <row r="2729" spans="4:4" x14ac:dyDescent="0.35">
      <c r="D2729" s="173">
        <v>1358</v>
      </c>
    </row>
    <row r="2730" spans="4:4" x14ac:dyDescent="0.35">
      <c r="D2730" s="173">
        <v>1358.5</v>
      </c>
    </row>
    <row r="2731" spans="4:4" x14ac:dyDescent="0.35">
      <c r="D2731" s="173">
        <v>1359</v>
      </c>
    </row>
    <row r="2732" spans="4:4" x14ac:dyDescent="0.35">
      <c r="D2732" s="173">
        <v>1359.5</v>
      </c>
    </row>
    <row r="2733" spans="4:4" x14ac:dyDescent="0.35">
      <c r="D2733" s="173">
        <v>1360</v>
      </c>
    </row>
    <row r="2734" spans="4:4" x14ac:dyDescent="0.35">
      <c r="D2734" s="173">
        <v>1360.5</v>
      </c>
    </row>
    <row r="2735" spans="4:4" x14ac:dyDescent="0.35">
      <c r="D2735" s="173">
        <v>1361</v>
      </c>
    </row>
    <row r="2736" spans="4:4" x14ac:dyDescent="0.35">
      <c r="D2736" s="173">
        <v>1361.5</v>
      </c>
    </row>
    <row r="2737" spans="4:4" x14ac:dyDescent="0.35">
      <c r="D2737" s="173">
        <v>1362</v>
      </c>
    </row>
    <row r="2738" spans="4:4" x14ac:dyDescent="0.35">
      <c r="D2738" s="173">
        <v>1362.5</v>
      </c>
    </row>
    <row r="2739" spans="4:4" x14ac:dyDescent="0.35">
      <c r="D2739" s="173">
        <v>1363</v>
      </c>
    </row>
    <row r="2740" spans="4:4" x14ac:dyDescent="0.35">
      <c r="D2740" s="173">
        <v>1363.5</v>
      </c>
    </row>
    <row r="2741" spans="4:4" x14ac:dyDescent="0.35">
      <c r="D2741" s="173">
        <v>1364</v>
      </c>
    </row>
    <row r="2742" spans="4:4" x14ac:dyDescent="0.35">
      <c r="D2742" s="173">
        <v>1364.5</v>
      </c>
    </row>
    <row r="2743" spans="4:4" x14ac:dyDescent="0.35">
      <c r="D2743" s="173">
        <v>1365</v>
      </c>
    </row>
    <row r="2744" spans="4:4" x14ac:dyDescent="0.35">
      <c r="D2744" s="173">
        <v>1365.5</v>
      </c>
    </row>
    <row r="2745" spans="4:4" x14ac:dyDescent="0.35">
      <c r="D2745" s="173">
        <v>1366</v>
      </c>
    </row>
    <row r="2746" spans="4:4" x14ac:dyDescent="0.35">
      <c r="D2746" s="173">
        <v>1366.5</v>
      </c>
    </row>
    <row r="2747" spans="4:4" x14ac:dyDescent="0.35">
      <c r="D2747" s="173">
        <v>1367</v>
      </c>
    </row>
    <row r="2748" spans="4:4" x14ac:dyDescent="0.35">
      <c r="D2748" s="173">
        <v>1367.5</v>
      </c>
    </row>
    <row r="2749" spans="4:4" x14ac:dyDescent="0.35">
      <c r="D2749" s="173">
        <v>1368</v>
      </c>
    </row>
    <row r="2750" spans="4:4" x14ac:dyDescent="0.35">
      <c r="D2750" s="173">
        <v>1368.5</v>
      </c>
    </row>
    <row r="2751" spans="4:4" x14ac:dyDescent="0.35">
      <c r="D2751" s="173">
        <v>1369</v>
      </c>
    </row>
    <row r="2752" spans="4:4" x14ac:dyDescent="0.35">
      <c r="D2752" s="173">
        <v>1369.5</v>
      </c>
    </row>
    <row r="2753" spans="4:4" x14ac:dyDescent="0.35">
      <c r="D2753" s="173">
        <v>1370</v>
      </c>
    </row>
    <row r="2754" spans="4:4" x14ac:dyDescent="0.35">
      <c r="D2754" s="173">
        <v>1370.5</v>
      </c>
    </row>
    <row r="2755" spans="4:4" x14ac:dyDescent="0.35">
      <c r="D2755" s="173">
        <v>1371</v>
      </c>
    </row>
    <row r="2756" spans="4:4" x14ac:dyDescent="0.35">
      <c r="D2756" s="173">
        <v>1371.5</v>
      </c>
    </row>
    <row r="2757" spans="4:4" x14ac:dyDescent="0.35">
      <c r="D2757" s="173">
        <v>1372</v>
      </c>
    </row>
    <row r="2758" spans="4:4" x14ac:dyDescent="0.35">
      <c r="D2758" s="173">
        <v>1372.5</v>
      </c>
    </row>
    <row r="2759" spans="4:4" x14ac:dyDescent="0.35">
      <c r="D2759" s="173">
        <v>1373</v>
      </c>
    </row>
    <row r="2760" spans="4:4" x14ac:dyDescent="0.35">
      <c r="D2760" s="173">
        <v>1373.5</v>
      </c>
    </row>
    <row r="2761" spans="4:4" x14ac:dyDescent="0.35">
      <c r="D2761" s="173">
        <v>1374</v>
      </c>
    </row>
    <row r="2762" spans="4:4" x14ac:dyDescent="0.35">
      <c r="D2762" s="173">
        <v>1374.5</v>
      </c>
    </row>
    <row r="2763" spans="4:4" x14ac:dyDescent="0.35">
      <c r="D2763" s="173">
        <v>1375</v>
      </c>
    </row>
    <row r="2764" spans="4:4" x14ac:dyDescent="0.35">
      <c r="D2764" s="173">
        <v>1375.5</v>
      </c>
    </row>
    <row r="2765" spans="4:4" x14ac:dyDescent="0.35">
      <c r="D2765" s="173">
        <v>1376</v>
      </c>
    </row>
    <row r="2766" spans="4:4" x14ac:dyDescent="0.35">
      <c r="D2766" s="173">
        <v>1376.5</v>
      </c>
    </row>
    <row r="2767" spans="4:4" x14ac:dyDescent="0.35">
      <c r="D2767" s="173">
        <v>1377</v>
      </c>
    </row>
    <row r="2768" spans="4:4" x14ac:dyDescent="0.35">
      <c r="D2768" s="173">
        <v>1377.5</v>
      </c>
    </row>
    <row r="2769" spans="4:4" x14ac:dyDescent="0.35">
      <c r="D2769" s="173">
        <v>1378</v>
      </c>
    </row>
    <row r="2770" spans="4:4" x14ac:dyDescent="0.35">
      <c r="D2770" s="173">
        <v>1378.5</v>
      </c>
    </row>
    <row r="2771" spans="4:4" x14ac:dyDescent="0.35">
      <c r="D2771" s="173">
        <v>1379</v>
      </c>
    </row>
    <row r="2772" spans="4:4" x14ac:dyDescent="0.35">
      <c r="D2772" s="173">
        <v>1379.5</v>
      </c>
    </row>
    <row r="2773" spans="4:4" x14ac:dyDescent="0.35">
      <c r="D2773" s="173">
        <v>1380</v>
      </c>
    </row>
    <row r="2774" spans="4:4" x14ac:dyDescent="0.35">
      <c r="D2774" s="173">
        <v>1380.5</v>
      </c>
    </row>
    <row r="2775" spans="4:4" x14ac:dyDescent="0.35">
      <c r="D2775" s="173">
        <v>1381</v>
      </c>
    </row>
    <row r="2776" spans="4:4" x14ac:dyDescent="0.35">
      <c r="D2776" s="173">
        <v>1381.5</v>
      </c>
    </row>
    <row r="2777" spans="4:4" x14ac:dyDescent="0.35">
      <c r="D2777" s="173">
        <v>1382</v>
      </c>
    </row>
    <row r="2778" spans="4:4" x14ac:dyDescent="0.35">
      <c r="D2778" s="173">
        <v>1382.5</v>
      </c>
    </row>
    <row r="2779" spans="4:4" x14ac:dyDescent="0.35">
      <c r="D2779" s="173">
        <v>1383</v>
      </c>
    </row>
    <row r="2780" spans="4:4" x14ac:dyDescent="0.35">
      <c r="D2780" s="173">
        <v>1383.5</v>
      </c>
    </row>
    <row r="2781" spans="4:4" x14ac:dyDescent="0.35">
      <c r="D2781" s="173">
        <v>1384</v>
      </c>
    </row>
    <row r="2782" spans="4:4" x14ac:dyDescent="0.35">
      <c r="D2782" s="173">
        <v>1384.5</v>
      </c>
    </row>
    <row r="2783" spans="4:4" x14ac:dyDescent="0.35">
      <c r="D2783" s="173">
        <v>1385</v>
      </c>
    </row>
    <row r="2784" spans="4:4" x14ac:dyDescent="0.35">
      <c r="D2784" s="173">
        <v>1385.5</v>
      </c>
    </row>
    <row r="2785" spans="4:4" x14ac:dyDescent="0.35">
      <c r="D2785" s="173">
        <v>1386</v>
      </c>
    </row>
    <row r="2786" spans="4:4" x14ac:dyDescent="0.35">
      <c r="D2786" s="173">
        <v>1386.5</v>
      </c>
    </row>
    <row r="2787" spans="4:4" x14ac:dyDescent="0.35">
      <c r="D2787" s="173">
        <v>1387</v>
      </c>
    </row>
    <row r="2788" spans="4:4" x14ac:dyDescent="0.35">
      <c r="D2788" s="173">
        <v>1387.5</v>
      </c>
    </row>
    <row r="2789" spans="4:4" x14ac:dyDescent="0.35">
      <c r="D2789" s="173">
        <v>1388</v>
      </c>
    </row>
    <row r="2790" spans="4:4" x14ac:dyDescent="0.35">
      <c r="D2790" s="173">
        <v>1388.5</v>
      </c>
    </row>
    <row r="2791" spans="4:4" x14ac:dyDescent="0.35">
      <c r="D2791" s="173">
        <v>1389</v>
      </c>
    </row>
    <row r="2792" spans="4:4" x14ac:dyDescent="0.35">
      <c r="D2792" s="173">
        <v>1389.5</v>
      </c>
    </row>
    <row r="2793" spans="4:4" x14ac:dyDescent="0.35">
      <c r="D2793" s="173">
        <v>1390</v>
      </c>
    </row>
    <row r="2794" spans="4:4" x14ac:dyDescent="0.35">
      <c r="D2794" s="173">
        <v>1390.5</v>
      </c>
    </row>
    <row r="2795" spans="4:4" x14ac:dyDescent="0.35">
      <c r="D2795" s="173">
        <v>1391</v>
      </c>
    </row>
    <row r="2796" spans="4:4" x14ac:dyDescent="0.35">
      <c r="D2796" s="173">
        <v>1391.5</v>
      </c>
    </row>
    <row r="2797" spans="4:4" x14ac:dyDescent="0.35">
      <c r="D2797" s="173">
        <v>1392</v>
      </c>
    </row>
    <row r="2798" spans="4:4" x14ac:dyDescent="0.35">
      <c r="D2798" s="173">
        <v>1392.5</v>
      </c>
    </row>
    <row r="2799" spans="4:4" x14ac:dyDescent="0.35">
      <c r="D2799" s="173">
        <v>1393</v>
      </c>
    </row>
    <row r="2800" spans="4:4" x14ac:dyDescent="0.35">
      <c r="D2800" s="173">
        <v>1393.5</v>
      </c>
    </row>
    <row r="2801" spans="4:4" x14ac:dyDescent="0.35">
      <c r="D2801" s="173">
        <v>1394</v>
      </c>
    </row>
    <row r="2802" spans="4:4" x14ac:dyDescent="0.35">
      <c r="D2802" s="173">
        <v>1394.5</v>
      </c>
    </row>
    <row r="2803" spans="4:4" x14ac:dyDescent="0.35">
      <c r="D2803" s="173">
        <v>1395</v>
      </c>
    </row>
    <row r="2804" spans="4:4" x14ac:dyDescent="0.35">
      <c r="D2804" s="173">
        <v>1394.5</v>
      </c>
    </row>
    <row r="2805" spans="4:4" x14ac:dyDescent="0.35">
      <c r="D2805" s="173">
        <v>1395</v>
      </c>
    </row>
    <row r="2806" spans="4:4" x14ac:dyDescent="0.35">
      <c r="D2806" s="173">
        <v>1395.5</v>
      </c>
    </row>
    <row r="2807" spans="4:4" x14ac:dyDescent="0.35">
      <c r="D2807" s="173">
        <v>1396</v>
      </c>
    </row>
    <row r="2808" spans="4:4" x14ac:dyDescent="0.35">
      <c r="D2808" s="173">
        <v>1396.5</v>
      </c>
    </row>
    <row r="2809" spans="4:4" x14ac:dyDescent="0.35">
      <c r="D2809" s="173">
        <v>1397</v>
      </c>
    </row>
    <row r="2810" spans="4:4" x14ac:dyDescent="0.35">
      <c r="D2810" s="173">
        <v>1397.5</v>
      </c>
    </row>
    <row r="2811" spans="4:4" x14ac:dyDescent="0.35">
      <c r="D2811" s="173">
        <v>1398</v>
      </c>
    </row>
    <row r="2812" spans="4:4" x14ac:dyDescent="0.35">
      <c r="D2812" s="173">
        <v>1398.5</v>
      </c>
    </row>
    <row r="2813" spans="4:4" x14ac:dyDescent="0.35">
      <c r="D2813" s="173">
        <v>1399</v>
      </c>
    </row>
    <row r="2814" spans="4:4" x14ac:dyDescent="0.35">
      <c r="D2814" s="173">
        <v>1399.5</v>
      </c>
    </row>
    <row r="2815" spans="4:4" x14ac:dyDescent="0.35">
      <c r="D2815" s="173">
        <v>1400</v>
      </c>
    </row>
    <row r="2816" spans="4:4" x14ac:dyDescent="0.35">
      <c r="D2816" s="173">
        <v>1400.5</v>
      </c>
    </row>
    <row r="2817" spans="4:4" x14ac:dyDescent="0.35">
      <c r="D2817" s="173">
        <v>1401</v>
      </c>
    </row>
    <row r="2818" spans="4:4" x14ac:dyDescent="0.35">
      <c r="D2818" s="173">
        <v>1401.5</v>
      </c>
    </row>
    <row r="2819" spans="4:4" x14ac:dyDescent="0.35">
      <c r="D2819" s="173">
        <v>1402</v>
      </c>
    </row>
    <row r="2820" spans="4:4" x14ac:dyDescent="0.35">
      <c r="D2820" s="173">
        <v>1402.5</v>
      </c>
    </row>
    <row r="2821" spans="4:4" x14ac:dyDescent="0.35">
      <c r="D2821" s="173">
        <v>1403</v>
      </c>
    </row>
    <row r="2822" spans="4:4" x14ac:dyDescent="0.35">
      <c r="D2822" s="173">
        <v>1403.5</v>
      </c>
    </row>
    <row r="2823" spans="4:4" x14ac:dyDescent="0.35">
      <c r="D2823" s="173">
        <v>1404</v>
      </c>
    </row>
    <row r="2824" spans="4:4" x14ac:dyDescent="0.35">
      <c r="D2824" s="173">
        <v>1404.5</v>
      </c>
    </row>
    <row r="2825" spans="4:4" x14ac:dyDescent="0.35">
      <c r="D2825" s="173">
        <v>1405</v>
      </c>
    </row>
    <row r="2826" spans="4:4" x14ac:dyDescent="0.35">
      <c r="D2826" s="173">
        <v>1405.5</v>
      </c>
    </row>
    <row r="2827" spans="4:4" x14ac:dyDescent="0.35">
      <c r="D2827" s="173">
        <v>1406</v>
      </c>
    </row>
    <row r="2828" spans="4:4" x14ac:dyDescent="0.35">
      <c r="D2828" s="173">
        <v>1406.5</v>
      </c>
    </row>
    <row r="2829" spans="4:4" x14ac:dyDescent="0.35">
      <c r="D2829" s="173">
        <v>1407</v>
      </c>
    </row>
    <row r="2830" spans="4:4" x14ac:dyDescent="0.35">
      <c r="D2830" s="173">
        <v>1407.5</v>
      </c>
    </row>
    <row r="2831" spans="4:4" x14ac:dyDescent="0.35">
      <c r="D2831" s="173">
        <v>1408</v>
      </c>
    </row>
    <row r="2832" spans="4:4" x14ac:dyDescent="0.35">
      <c r="D2832" s="173">
        <v>1408.5</v>
      </c>
    </row>
    <row r="2833" spans="4:4" x14ac:dyDescent="0.35">
      <c r="D2833" s="173">
        <v>1409</v>
      </c>
    </row>
    <row r="2834" spans="4:4" x14ac:dyDescent="0.35">
      <c r="D2834" s="173">
        <v>1409.5</v>
      </c>
    </row>
    <row r="2835" spans="4:4" x14ac:dyDescent="0.35">
      <c r="D2835" s="173">
        <v>1410</v>
      </c>
    </row>
    <row r="2836" spans="4:4" x14ac:dyDescent="0.35">
      <c r="D2836" s="173">
        <v>1410.5</v>
      </c>
    </row>
    <row r="2837" spans="4:4" x14ac:dyDescent="0.35">
      <c r="D2837" s="173">
        <v>1411</v>
      </c>
    </row>
    <row r="2838" spans="4:4" x14ac:dyDescent="0.35">
      <c r="D2838" s="173">
        <v>1411.5</v>
      </c>
    </row>
    <row r="2839" spans="4:4" x14ac:dyDescent="0.35">
      <c r="D2839" s="173">
        <v>1412</v>
      </c>
    </row>
    <row r="2840" spans="4:4" x14ac:dyDescent="0.35">
      <c r="D2840" s="173">
        <v>1412.5</v>
      </c>
    </row>
    <row r="2841" spans="4:4" x14ac:dyDescent="0.35">
      <c r="D2841" s="173">
        <v>1413</v>
      </c>
    </row>
    <row r="2842" spans="4:4" x14ac:dyDescent="0.35">
      <c r="D2842" s="173">
        <v>1413.5</v>
      </c>
    </row>
    <row r="2843" spans="4:4" x14ac:dyDescent="0.35">
      <c r="D2843" s="173">
        <v>1414</v>
      </c>
    </row>
    <row r="2844" spans="4:4" x14ac:dyDescent="0.35">
      <c r="D2844" s="173">
        <v>1414.5</v>
      </c>
    </row>
    <row r="2845" spans="4:4" x14ac:dyDescent="0.35">
      <c r="D2845" s="173">
        <v>1415</v>
      </c>
    </row>
    <row r="2846" spans="4:4" x14ac:dyDescent="0.35">
      <c r="D2846" s="173">
        <v>1415.5</v>
      </c>
    </row>
    <row r="2847" spans="4:4" x14ac:dyDescent="0.35">
      <c r="D2847" s="173">
        <v>1416</v>
      </c>
    </row>
    <row r="2848" spans="4:4" x14ac:dyDescent="0.35">
      <c r="D2848" s="173">
        <v>1416.5</v>
      </c>
    </row>
    <row r="2849" spans="4:4" x14ac:dyDescent="0.35">
      <c r="D2849" s="173">
        <v>1417</v>
      </c>
    </row>
    <row r="2850" spans="4:4" x14ac:dyDescent="0.35">
      <c r="D2850" s="173">
        <v>1417.5</v>
      </c>
    </row>
    <row r="2851" spans="4:4" x14ac:dyDescent="0.35">
      <c r="D2851" s="173">
        <v>1418</v>
      </c>
    </row>
    <row r="2852" spans="4:4" x14ac:dyDescent="0.35">
      <c r="D2852" s="173">
        <v>1418.5</v>
      </c>
    </row>
    <row r="2853" spans="4:4" x14ac:dyDescent="0.35">
      <c r="D2853" s="173">
        <v>1419</v>
      </c>
    </row>
    <row r="2854" spans="4:4" x14ac:dyDescent="0.35">
      <c r="D2854" s="173">
        <v>1419.5</v>
      </c>
    </row>
    <row r="2855" spans="4:4" x14ac:dyDescent="0.35">
      <c r="D2855" s="173">
        <v>1420</v>
      </c>
    </row>
    <row r="2856" spans="4:4" x14ac:dyDescent="0.35">
      <c r="D2856" s="173">
        <v>1420.5</v>
      </c>
    </row>
    <row r="2857" spans="4:4" x14ac:dyDescent="0.35">
      <c r="D2857" s="173">
        <v>1421</v>
      </c>
    </row>
    <row r="2858" spans="4:4" x14ac:dyDescent="0.35">
      <c r="D2858" s="173">
        <v>1421.5</v>
      </c>
    </row>
    <row r="2859" spans="4:4" x14ac:dyDescent="0.35">
      <c r="D2859" s="173">
        <v>1422</v>
      </c>
    </row>
    <row r="2860" spans="4:4" x14ac:dyDescent="0.35">
      <c r="D2860" s="173">
        <v>1422.5</v>
      </c>
    </row>
    <row r="2861" spans="4:4" x14ac:dyDescent="0.35">
      <c r="D2861" s="173">
        <v>1423</v>
      </c>
    </row>
    <row r="2862" spans="4:4" x14ac:dyDescent="0.35">
      <c r="D2862" s="173">
        <v>1423.5</v>
      </c>
    </row>
    <row r="2863" spans="4:4" x14ac:dyDescent="0.35">
      <c r="D2863" s="173">
        <v>1424</v>
      </c>
    </row>
    <row r="2864" spans="4:4" x14ac:dyDescent="0.35">
      <c r="D2864" s="173">
        <v>1424.5</v>
      </c>
    </row>
    <row r="2865" spans="4:4" x14ac:dyDescent="0.35">
      <c r="D2865" s="173">
        <v>1425</v>
      </c>
    </row>
    <row r="2866" spans="4:4" x14ac:dyDescent="0.35">
      <c r="D2866" s="173">
        <v>1425.5</v>
      </c>
    </row>
    <row r="2867" spans="4:4" x14ac:dyDescent="0.35">
      <c r="D2867" s="173">
        <v>1426</v>
      </c>
    </row>
    <row r="2868" spans="4:4" x14ac:dyDescent="0.35">
      <c r="D2868" s="173">
        <v>1426.5</v>
      </c>
    </row>
    <row r="2869" spans="4:4" x14ac:dyDescent="0.35">
      <c r="D2869" s="173">
        <v>1427</v>
      </c>
    </row>
    <row r="2870" spans="4:4" x14ac:dyDescent="0.35">
      <c r="D2870" s="173">
        <v>1427.5</v>
      </c>
    </row>
    <row r="2871" spans="4:4" x14ac:dyDescent="0.35">
      <c r="D2871" s="173">
        <v>1428</v>
      </c>
    </row>
    <row r="2872" spans="4:4" x14ac:dyDescent="0.35">
      <c r="D2872" s="173">
        <v>1428.5</v>
      </c>
    </row>
    <row r="2873" spans="4:4" x14ac:dyDescent="0.35">
      <c r="D2873" s="173">
        <v>1429</v>
      </c>
    </row>
    <row r="2874" spans="4:4" x14ac:dyDescent="0.35">
      <c r="D2874" s="173">
        <v>1429.5</v>
      </c>
    </row>
    <row r="2875" spans="4:4" x14ac:dyDescent="0.35">
      <c r="D2875" s="173">
        <v>1430</v>
      </c>
    </row>
    <row r="2876" spans="4:4" x14ac:dyDescent="0.35">
      <c r="D2876" s="173">
        <v>1430.5</v>
      </c>
    </row>
    <row r="2877" spans="4:4" x14ac:dyDescent="0.35">
      <c r="D2877" s="173">
        <v>1431</v>
      </c>
    </row>
    <row r="2878" spans="4:4" x14ac:dyDescent="0.35">
      <c r="D2878" s="173">
        <v>1431.5</v>
      </c>
    </row>
    <row r="2879" spans="4:4" x14ac:dyDescent="0.35">
      <c r="D2879" s="173">
        <v>1432</v>
      </c>
    </row>
    <row r="2880" spans="4:4" x14ac:dyDescent="0.35">
      <c r="D2880" s="173">
        <v>1432.5</v>
      </c>
    </row>
    <row r="2881" spans="4:4" x14ac:dyDescent="0.35">
      <c r="D2881" s="173">
        <v>1433</v>
      </c>
    </row>
    <row r="2882" spans="4:4" x14ac:dyDescent="0.35">
      <c r="D2882" s="173">
        <v>1433.5</v>
      </c>
    </row>
    <row r="2883" spans="4:4" x14ac:dyDescent="0.35">
      <c r="D2883" s="173">
        <v>1434</v>
      </c>
    </row>
    <row r="2884" spans="4:4" x14ac:dyDescent="0.35">
      <c r="D2884" s="173">
        <v>1434.5</v>
      </c>
    </row>
    <row r="2885" spans="4:4" x14ac:dyDescent="0.35">
      <c r="D2885" s="173">
        <v>1435</v>
      </c>
    </row>
    <row r="2886" spans="4:4" x14ac:dyDescent="0.35">
      <c r="D2886" s="173">
        <v>1435.5</v>
      </c>
    </row>
    <row r="2887" spans="4:4" x14ac:dyDescent="0.35">
      <c r="D2887" s="173">
        <v>1436</v>
      </c>
    </row>
    <row r="2888" spans="4:4" x14ac:dyDescent="0.35">
      <c r="D2888" s="173">
        <v>1436.5</v>
      </c>
    </row>
    <row r="2889" spans="4:4" x14ac:dyDescent="0.35">
      <c r="D2889" s="173">
        <v>1437</v>
      </c>
    </row>
    <row r="2890" spans="4:4" x14ac:dyDescent="0.35">
      <c r="D2890" s="173">
        <v>1437.5</v>
      </c>
    </row>
    <row r="2891" spans="4:4" x14ac:dyDescent="0.35">
      <c r="D2891" s="173">
        <v>1438</v>
      </c>
    </row>
    <row r="2892" spans="4:4" x14ac:dyDescent="0.35">
      <c r="D2892" s="173">
        <v>1438.5</v>
      </c>
    </row>
    <row r="2893" spans="4:4" x14ac:dyDescent="0.35">
      <c r="D2893" s="173">
        <v>1439</v>
      </c>
    </row>
    <row r="2894" spans="4:4" x14ac:dyDescent="0.35">
      <c r="D2894" s="173">
        <v>1439.5</v>
      </c>
    </row>
    <row r="2895" spans="4:4" x14ac:dyDescent="0.35">
      <c r="D2895" s="173">
        <v>1440</v>
      </c>
    </row>
    <row r="2896" spans="4:4" x14ac:dyDescent="0.35">
      <c r="D2896" s="173">
        <v>1440.5</v>
      </c>
    </row>
    <row r="2897" spans="4:4" x14ac:dyDescent="0.35">
      <c r="D2897" s="173">
        <v>1441</v>
      </c>
    </row>
    <row r="2898" spans="4:4" x14ac:dyDescent="0.35">
      <c r="D2898" s="173">
        <v>1441.5</v>
      </c>
    </row>
    <row r="2899" spans="4:4" x14ac:dyDescent="0.35">
      <c r="D2899" s="173">
        <v>1442</v>
      </c>
    </row>
    <row r="2900" spans="4:4" x14ac:dyDescent="0.35">
      <c r="D2900" s="173">
        <v>1442.5</v>
      </c>
    </row>
    <row r="2901" spans="4:4" x14ac:dyDescent="0.35">
      <c r="D2901" s="173">
        <v>1443</v>
      </c>
    </row>
    <row r="2902" spans="4:4" x14ac:dyDescent="0.35">
      <c r="D2902" s="173">
        <v>1443.5</v>
      </c>
    </row>
    <row r="2903" spans="4:4" x14ac:dyDescent="0.35">
      <c r="D2903" s="173">
        <v>1444</v>
      </c>
    </row>
    <row r="2904" spans="4:4" x14ac:dyDescent="0.35">
      <c r="D2904" s="173">
        <v>1444.5</v>
      </c>
    </row>
    <row r="2905" spans="4:4" x14ac:dyDescent="0.35">
      <c r="D2905" s="173">
        <v>1445</v>
      </c>
    </row>
    <row r="2906" spans="4:4" x14ac:dyDescent="0.35">
      <c r="D2906" s="173">
        <v>1445.5</v>
      </c>
    </row>
    <row r="2907" spans="4:4" x14ac:dyDescent="0.35">
      <c r="D2907" s="173">
        <v>1446</v>
      </c>
    </row>
    <row r="2908" spans="4:4" x14ac:dyDescent="0.35">
      <c r="D2908" s="173">
        <v>1446.5</v>
      </c>
    </row>
    <row r="2909" spans="4:4" x14ac:dyDescent="0.35">
      <c r="D2909" s="173">
        <v>1447</v>
      </c>
    </row>
    <row r="2910" spans="4:4" x14ac:dyDescent="0.35">
      <c r="D2910" s="173">
        <v>1447.5</v>
      </c>
    </row>
    <row r="2911" spans="4:4" x14ac:dyDescent="0.35">
      <c r="D2911" s="173">
        <v>1448</v>
      </c>
    </row>
    <row r="2912" spans="4:4" x14ac:dyDescent="0.35">
      <c r="D2912" s="173">
        <v>1448.5</v>
      </c>
    </row>
    <row r="2913" spans="4:4" x14ac:dyDescent="0.35">
      <c r="D2913" s="173">
        <v>1449</v>
      </c>
    </row>
    <row r="2914" spans="4:4" x14ac:dyDescent="0.35">
      <c r="D2914" s="173">
        <v>1449.5</v>
      </c>
    </row>
    <row r="2915" spans="4:4" x14ac:dyDescent="0.35">
      <c r="D2915" s="173">
        <v>1450</v>
      </c>
    </row>
    <row r="2916" spans="4:4" x14ac:dyDescent="0.35">
      <c r="D2916" s="173">
        <v>1450.5</v>
      </c>
    </row>
    <row r="2917" spans="4:4" x14ac:dyDescent="0.35">
      <c r="D2917" s="173">
        <v>1451</v>
      </c>
    </row>
    <row r="2918" spans="4:4" x14ac:dyDescent="0.35">
      <c r="D2918" s="173">
        <v>1451.5</v>
      </c>
    </row>
    <row r="2919" spans="4:4" x14ac:dyDescent="0.35">
      <c r="D2919" s="173">
        <v>1452</v>
      </c>
    </row>
    <row r="2920" spans="4:4" x14ac:dyDescent="0.35">
      <c r="D2920" s="173">
        <v>1452.5</v>
      </c>
    </row>
    <row r="2921" spans="4:4" x14ac:dyDescent="0.35">
      <c r="D2921" s="173">
        <v>1453</v>
      </c>
    </row>
    <row r="2922" spans="4:4" x14ac:dyDescent="0.35">
      <c r="D2922" s="173">
        <v>1453.5</v>
      </c>
    </row>
    <row r="2923" spans="4:4" x14ac:dyDescent="0.35">
      <c r="D2923" s="173">
        <v>1454</v>
      </c>
    </row>
    <row r="2924" spans="4:4" x14ac:dyDescent="0.35">
      <c r="D2924" s="173">
        <v>1454.5</v>
      </c>
    </row>
    <row r="2925" spans="4:4" x14ac:dyDescent="0.35">
      <c r="D2925" s="173">
        <v>1455</v>
      </c>
    </row>
    <row r="2926" spans="4:4" x14ac:dyDescent="0.35">
      <c r="D2926" s="173">
        <v>1455.5</v>
      </c>
    </row>
    <row r="2927" spans="4:4" x14ac:dyDescent="0.35">
      <c r="D2927" s="173">
        <v>1456</v>
      </c>
    </row>
    <row r="2928" spans="4:4" x14ac:dyDescent="0.35">
      <c r="D2928" s="173">
        <v>1456.5</v>
      </c>
    </row>
    <row r="2929" spans="4:4" x14ac:dyDescent="0.35">
      <c r="D2929" s="173">
        <v>1457</v>
      </c>
    </row>
    <row r="2930" spans="4:4" x14ac:dyDescent="0.35">
      <c r="D2930" s="173">
        <v>1457.5</v>
      </c>
    </row>
    <row r="2931" spans="4:4" x14ac:dyDescent="0.35">
      <c r="D2931" s="173">
        <v>1458</v>
      </c>
    </row>
    <row r="2932" spans="4:4" x14ac:dyDescent="0.35">
      <c r="D2932" s="173">
        <v>1458.5</v>
      </c>
    </row>
    <row r="2933" spans="4:4" x14ac:dyDescent="0.35">
      <c r="D2933" s="173">
        <v>1459</v>
      </c>
    </row>
    <row r="2934" spans="4:4" x14ac:dyDescent="0.35">
      <c r="D2934" s="173">
        <v>1459.5</v>
      </c>
    </row>
    <row r="2935" spans="4:4" x14ac:dyDescent="0.35">
      <c r="D2935" s="173">
        <v>1460</v>
      </c>
    </row>
    <row r="2936" spans="4:4" x14ac:dyDescent="0.35">
      <c r="D2936" s="173">
        <v>1460.5</v>
      </c>
    </row>
    <row r="2937" spans="4:4" x14ac:dyDescent="0.35">
      <c r="D2937" s="173">
        <v>1461</v>
      </c>
    </row>
    <row r="2938" spans="4:4" x14ac:dyDescent="0.35">
      <c r="D2938" s="173">
        <v>1461.5</v>
      </c>
    </row>
    <row r="2939" spans="4:4" x14ac:dyDescent="0.35">
      <c r="D2939" s="173">
        <v>1462</v>
      </c>
    </row>
    <row r="2940" spans="4:4" x14ac:dyDescent="0.35">
      <c r="D2940" s="173">
        <v>1462.5</v>
      </c>
    </row>
    <row r="2941" spans="4:4" x14ac:dyDescent="0.35">
      <c r="D2941" s="173">
        <v>1463</v>
      </c>
    </row>
    <row r="2942" spans="4:4" x14ac:dyDescent="0.35">
      <c r="D2942" s="173">
        <v>1463.5</v>
      </c>
    </row>
    <row r="2943" spans="4:4" x14ac:dyDescent="0.35">
      <c r="D2943" s="173">
        <v>1464</v>
      </c>
    </row>
    <row r="2944" spans="4:4" x14ac:dyDescent="0.35">
      <c r="D2944" s="173">
        <v>1464.5</v>
      </c>
    </row>
    <row r="2945" spans="4:4" x14ac:dyDescent="0.35">
      <c r="D2945" s="173">
        <v>1465</v>
      </c>
    </row>
    <row r="2946" spans="4:4" x14ac:dyDescent="0.35">
      <c r="D2946" s="173">
        <v>1465.5</v>
      </c>
    </row>
    <row r="2947" spans="4:4" x14ac:dyDescent="0.35">
      <c r="D2947" s="173">
        <v>1466</v>
      </c>
    </row>
    <row r="2948" spans="4:4" x14ac:dyDescent="0.35">
      <c r="D2948" s="173">
        <v>1466.5</v>
      </c>
    </row>
    <row r="2949" spans="4:4" x14ac:dyDescent="0.35">
      <c r="D2949" s="173">
        <v>1467</v>
      </c>
    </row>
    <row r="2950" spans="4:4" x14ac:dyDescent="0.35">
      <c r="D2950" s="173">
        <v>1467.5</v>
      </c>
    </row>
    <row r="2951" spans="4:4" x14ac:dyDescent="0.35">
      <c r="D2951" s="173">
        <v>1468</v>
      </c>
    </row>
    <row r="2952" spans="4:4" x14ac:dyDescent="0.35">
      <c r="D2952" s="173">
        <v>1468.5</v>
      </c>
    </row>
    <row r="2953" spans="4:4" x14ac:dyDescent="0.35">
      <c r="D2953" s="173">
        <v>1469</v>
      </c>
    </row>
    <row r="2954" spans="4:4" x14ac:dyDescent="0.35">
      <c r="D2954" s="173">
        <v>1469.5</v>
      </c>
    </row>
    <row r="2955" spans="4:4" x14ac:dyDescent="0.35">
      <c r="D2955" s="173">
        <v>1470</v>
      </c>
    </row>
    <row r="2956" spans="4:4" x14ac:dyDescent="0.35">
      <c r="D2956" s="173">
        <v>1470.5</v>
      </c>
    </row>
    <row r="2957" spans="4:4" x14ac:dyDescent="0.35">
      <c r="D2957" s="173">
        <v>1471</v>
      </c>
    </row>
    <row r="2958" spans="4:4" x14ac:dyDescent="0.35">
      <c r="D2958" s="173">
        <v>1471.5</v>
      </c>
    </row>
    <row r="2959" spans="4:4" x14ac:dyDescent="0.35">
      <c r="D2959" s="173">
        <v>1472</v>
      </c>
    </row>
    <row r="2960" spans="4:4" x14ac:dyDescent="0.35">
      <c r="D2960" s="173">
        <v>1472.5</v>
      </c>
    </row>
    <row r="2961" spans="4:4" x14ac:dyDescent="0.35">
      <c r="D2961" s="173">
        <v>1473</v>
      </c>
    </row>
    <row r="2962" spans="4:4" x14ac:dyDescent="0.35">
      <c r="D2962" s="173">
        <v>1473.5</v>
      </c>
    </row>
    <row r="2963" spans="4:4" x14ac:dyDescent="0.35">
      <c r="D2963" s="173">
        <v>1474</v>
      </c>
    </row>
    <row r="2964" spans="4:4" x14ac:dyDescent="0.35">
      <c r="D2964" s="173">
        <v>1474.5</v>
      </c>
    </row>
    <row r="2965" spans="4:4" x14ac:dyDescent="0.35">
      <c r="D2965" s="173">
        <v>1475</v>
      </c>
    </row>
    <row r="2966" spans="4:4" x14ac:dyDescent="0.35">
      <c r="D2966" s="173">
        <v>1475.5</v>
      </c>
    </row>
    <row r="2967" spans="4:4" x14ac:dyDescent="0.35">
      <c r="D2967" s="173">
        <v>1476</v>
      </c>
    </row>
    <row r="2968" spans="4:4" x14ac:dyDescent="0.35">
      <c r="D2968" s="173">
        <v>1476.5</v>
      </c>
    </row>
    <row r="2969" spans="4:4" x14ac:dyDescent="0.35">
      <c r="D2969" s="173">
        <v>1477</v>
      </c>
    </row>
    <row r="2970" spans="4:4" x14ac:dyDescent="0.35">
      <c r="D2970" s="173">
        <v>1477.5</v>
      </c>
    </row>
    <row r="2971" spans="4:4" x14ac:dyDescent="0.35">
      <c r="D2971" s="173">
        <v>1478</v>
      </c>
    </row>
    <row r="2972" spans="4:4" x14ac:dyDescent="0.35">
      <c r="D2972" s="173">
        <v>1478.5</v>
      </c>
    </row>
    <row r="2973" spans="4:4" x14ac:dyDescent="0.35">
      <c r="D2973" s="173">
        <v>1479</v>
      </c>
    </row>
    <row r="2974" spans="4:4" x14ac:dyDescent="0.35">
      <c r="D2974" s="173">
        <v>1479.5</v>
      </c>
    </row>
    <row r="2975" spans="4:4" x14ac:dyDescent="0.35">
      <c r="D2975" s="173">
        <v>1480</v>
      </c>
    </row>
    <row r="2976" spans="4:4" x14ac:dyDescent="0.35">
      <c r="D2976" s="173">
        <v>1480.5</v>
      </c>
    </row>
    <row r="2977" spans="4:4" x14ac:dyDescent="0.35">
      <c r="D2977" s="173">
        <v>1481</v>
      </c>
    </row>
    <row r="2978" spans="4:4" x14ac:dyDescent="0.35">
      <c r="D2978" s="173">
        <v>1481.5</v>
      </c>
    </row>
    <row r="2979" spans="4:4" x14ac:dyDescent="0.35">
      <c r="D2979" s="173">
        <v>1482</v>
      </c>
    </row>
    <row r="2980" spans="4:4" x14ac:dyDescent="0.35">
      <c r="D2980" s="173">
        <v>1482.5</v>
      </c>
    </row>
    <row r="2981" spans="4:4" x14ac:dyDescent="0.35">
      <c r="D2981" s="173">
        <v>1483</v>
      </c>
    </row>
    <row r="2982" spans="4:4" x14ac:dyDescent="0.35">
      <c r="D2982" s="173">
        <v>1483.5</v>
      </c>
    </row>
    <row r="2983" spans="4:4" x14ac:dyDescent="0.35">
      <c r="D2983" s="173">
        <v>1484</v>
      </c>
    </row>
    <row r="2984" spans="4:4" x14ac:dyDescent="0.35">
      <c r="D2984" s="173">
        <v>1484.5</v>
      </c>
    </row>
    <row r="2985" spans="4:4" x14ac:dyDescent="0.35">
      <c r="D2985" s="173">
        <v>1485</v>
      </c>
    </row>
    <row r="2986" spans="4:4" x14ac:dyDescent="0.35">
      <c r="D2986" s="173">
        <v>1485.5</v>
      </c>
    </row>
    <row r="2987" spans="4:4" x14ac:dyDescent="0.35">
      <c r="D2987" s="173">
        <v>1486</v>
      </c>
    </row>
    <row r="2988" spans="4:4" x14ac:dyDescent="0.35">
      <c r="D2988" s="173">
        <v>1486.5</v>
      </c>
    </row>
    <row r="2989" spans="4:4" x14ac:dyDescent="0.35">
      <c r="D2989" s="173">
        <v>1487</v>
      </c>
    </row>
    <row r="2990" spans="4:4" x14ac:dyDescent="0.35">
      <c r="D2990" s="173">
        <v>1487.5</v>
      </c>
    </row>
    <row r="2991" spans="4:4" x14ac:dyDescent="0.35">
      <c r="D2991" s="173">
        <v>1488</v>
      </c>
    </row>
    <row r="2992" spans="4:4" x14ac:dyDescent="0.35">
      <c r="D2992" s="173">
        <v>1488.5</v>
      </c>
    </row>
    <row r="2993" spans="4:4" x14ac:dyDescent="0.35">
      <c r="D2993" s="173">
        <v>1489</v>
      </c>
    </row>
    <row r="2994" spans="4:4" x14ac:dyDescent="0.35">
      <c r="D2994" s="173">
        <v>1489.5</v>
      </c>
    </row>
    <row r="2995" spans="4:4" x14ac:dyDescent="0.35">
      <c r="D2995" s="173">
        <v>1490</v>
      </c>
    </row>
    <row r="2996" spans="4:4" x14ac:dyDescent="0.35">
      <c r="D2996" s="173">
        <v>1490.5</v>
      </c>
    </row>
    <row r="2997" spans="4:4" x14ac:dyDescent="0.35">
      <c r="D2997" s="173">
        <v>1491</v>
      </c>
    </row>
    <row r="2998" spans="4:4" x14ac:dyDescent="0.35">
      <c r="D2998" s="173">
        <v>1491.5</v>
      </c>
    </row>
    <row r="2999" spans="4:4" x14ac:dyDescent="0.35">
      <c r="D2999" s="173">
        <v>1492</v>
      </c>
    </row>
    <row r="3000" spans="4:4" x14ac:dyDescent="0.35">
      <c r="D3000" s="173">
        <v>1492.5</v>
      </c>
    </row>
    <row r="3001" spans="4:4" x14ac:dyDescent="0.35">
      <c r="D3001" s="173">
        <v>1493</v>
      </c>
    </row>
    <row r="3002" spans="4:4" x14ac:dyDescent="0.35">
      <c r="D3002" s="173">
        <v>1493.5</v>
      </c>
    </row>
    <row r="3003" spans="4:4" x14ac:dyDescent="0.35">
      <c r="D3003" s="173">
        <v>1494</v>
      </c>
    </row>
    <row r="3004" spans="4:4" x14ac:dyDescent="0.35">
      <c r="D3004" s="173">
        <v>1494.5</v>
      </c>
    </row>
    <row r="3005" spans="4:4" x14ac:dyDescent="0.35">
      <c r="D3005" s="173">
        <v>1495</v>
      </c>
    </row>
    <row r="3006" spans="4:4" x14ac:dyDescent="0.35">
      <c r="D3006" s="173">
        <v>1495.5</v>
      </c>
    </row>
    <row r="3007" spans="4:4" x14ac:dyDescent="0.35">
      <c r="D3007" s="173">
        <v>1496</v>
      </c>
    </row>
    <row r="3008" spans="4:4" x14ac:dyDescent="0.35">
      <c r="D3008" s="173">
        <v>1496.5</v>
      </c>
    </row>
    <row r="3009" spans="4:4" x14ac:dyDescent="0.35">
      <c r="D3009" s="173">
        <v>1497</v>
      </c>
    </row>
    <row r="3010" spans="4:4" x14ac:dyDescent="0.35">
      <c r="D3010" s="173">
        <v>1497.5</v>
      </c>
    </row>
    <row r="3011" spans="4:4" x14ac:dyDescent="0.35">
      <c r="D3011" s="173">
        <v>1498</v>
      </c>
    </row>
    <row r="3012" spans="4:4" x14ac:dyDescent="0.35">
      <c r="D3012" s="173">
        <v>1498.5</v>
      </c>
    </row>
    <row r="3013" spans="4:4" x14ac:dyDescent="0.35">
      <c r="D3013" s="173">
        <v>1499</v>
      </c>
    </row>
    <row r="3014" spans="4:4" x14ac:dyDescent="0.35">
      <c r="D3014" s="173">
        <v>1499.5</v>
      </c>
    </row>
    <row r="3015" spans="4:4" x14ac:dyDescent="0.35">
      <c r="D3015" s="173">
        <v>1500</v>
      </c>
    </row>
    <row r="3016" spans="4:4" x14ac:dyDescent="0.35">
      <c r="D3016" s="173">
        <v>1500.5</v>
      </c>
    </row>
    <row r="3017" spans="4:4" x14ac:dyDescent="0.35">
      <c r="D3017" s="173">
        <v>1501</v>
      </c>
    </row>
    <row r="3018" spans="4:4" x14ac:dyDescent="0.35">
      <c r="D3018" s="173">
        <v>1501.5</v>
      </c>
    </row>
    <row r="3019" spans="4:4" x14ac:dyDescent="0.35">
      <c r="D3019" s="173">
        <v>1502</v>
      </c>
    </row>
    <row r="3020" spans="4:4" x14ac:dyDescent="0.35">
      <c r="D3020" s="173">
        <v>1502.5</v>
      </c>
    </row>
    <row r="3021" spans="4:4" x14ac:dyDescent="0.35">
      <c r="D3021" s="173">
        <v>1503</v>
      </c>
    </row>
    <row r="3022" spans="4:4" x14ac:dyDescent="0.35">
      <c r="D3022" s="173">
        <v>1503.5</v>
      </c>
    </row>
    <row r="3023" spans="4:4" x14ac:dyDescent="0.35">
      <c r="D3023" s="173">
        <v>1504</v>
      </c>
    </row>
    <row r="3024" spans="4:4" x14ac:dyDescent="0.35">
      <c r="D3024" s="173">
        <v>1504.5</v>
      </c>
    </row>
    <row r="3025" spans="4:4" x14ac:dyDescent="0.35">
      <c r="D3025" s="173">
        <v>1505</v>
      </c>
    </row>
    <row r="3026" spans="4:4" x14ac:dyDescent="0.35">
      <c r="D3026" s="173">
        <v>1505.5</v>
      </c>
    </row>
    <row r="3027" spans="4:4" x14ac:dyDescent="0.35">
      <c r="D3027" s="173">
        <v>1506</v>
      </c>
    </row>
    <row r="3028" spans="4:4" x14ac:dyDescent="0.35">
      <c r="D3028" s="173">
        <v>1506.5</v>
      </c>
    </row>
    <row r="3029" spans="4:4" x14ac:dyDescent="0.35">
      <c r="D3029" s="173">
        <v>1507</v>
      </c>
    </row>
    <row r="3030" spans="4:4" x14ac:dyDescent="0.35">
      <c r="D3030" s="173">
        <v>1507.5</v>
      </c>
    </row>
    <row r="3031" spans="4:4" x14ac:dyDescent="0.35">
      <c r="D3031" s="173">
        <v>1508</v>
      </c>
    </row>
    <row r="3032" spans="4:4" x14ac:dyDescent="0.35">
      <c r="D3032" s="173">
        <v>1508.5</v>
      </c>
    </row>
    <row r="3033" spans="4:4" x14ac:dyDescent="0.35">
      <c r="D3033" s="173">
        <v>1509</v>
      </c>
    </row>
    <row r="3034" spans="4:4" x14ac:dyDescent="0.35">
      <c r="D3034" s="173">
        <v>1509.5</v>
      </c>
    </row>
    <row r="3035" spans="4:4" x14ac:dyDescent="0.35">
      <c r="D3035" s="173">
        <v>1510</v>
      </c>
    </row>
    <row r="3036" spans="4:4" x14ac:dyDescent="0.35">
      <c r="D3036" s="173">
        <v>1510.5</v>
      </c>
    </row>
    <row r="3037" spans="4:4" x14ac:dyDescent="0.35">
      <c r="D3037" s="173">
        <v>1511</v>
      </c>
    </row>
    <row r="3038" spans="4:4" x14ac:dyDescent="0.35">
      <c r="D3038" s="173">
        <v>1511.5</v>
      </c>
    </row>
    <row r="3039" spans="4:4" x14ac:dyDescent="0.35">
      <c r="D3039" s="173">
        <v>1512</v>
      </c>
    </row>
    <row r="3040" spans="4:4" x14ac:dyDescent="0.35">
      <c r="D3040" s="173">
        <v>1512.5</v>
      </c>
    </row>
    <row r="3041" spans="4:4" x14ac:dyDescent="0.35">
      <c r="D3041" s="173">
        <v>1513</v>
      </c>
    </row>
    <row r="3042" spans="4:4" x14ac:dyDescent="0.35">
      <c r="D3042" s="173">
        <v>1513.5</v>
      </c>
    </row>
    <row r="3043" spans="4:4" x14ac:dyDescent="0.35">
      <c r="D3043" s="173">
        <v>1514</v>
      </c>
    </row>
    <row r="3044" spans="4:4" x14ac:dyDescent="0.35">
      <c r="D3044" s="173">
        <v>1514.5</v>
      </c>
    </row>
    <row r="3045" spans="4:4" x14ac:dyDescent="0.35">
      <c r="D3045" s="173">
        <v>1515</v>
      </c>
    </row>
    <row r="3046" spans="4:4" x14ac:dyDescent="0.35">
      <c r="D3046" s="173">
        <v>1515.5</v>
      </c>
    </row>
    <row r="3047" spans="4:4" x14ac:dyDescent="0.35">
      <c r="D3047" s="173">
        <v>1516</v>
      </c>
    </row>
    <row r="3048" spans="4:4" x14ac:dyDescent="0.35">
      <c r="D3048" s="173">
        <v>1516.5</v>
      </c>
    </row>
    <row r="3049" spans="4:4" x14ac:dyDescent="0.35">
      <c r="D3049" s="173">
        <v>1517</v>
      </c>
    </row>
    <row r="3050" spans="4:4" x14ac:dyDescent="0.35">
      <c r="D3050" s="173">
        <v>1517.5</v>
      </c>
    </row>
    <row r="3051" spans="4:4" x14ac:dyDescent="0.35">
      <c r="D3051" s="173">
        <v>1518</v>
      </c>
    </row>
    <row r="3052" spans="4:4" x14ac:dyDescent="0.35">
      <c r="D3052" s="173">
        <v>1518.5</v>
      </c>
    </row>
    <row r="3053" spans="4:4" x14ac:dyDescent="0.35">
      <c r="D3053" s="173">
        <v>1519</v>
      </c>
    </row>
    <row r="3054" spans="4:4" x14ac:dyDescent="0.35">
      <c r="D3054" s="173">
        <v>1519.5</v>
      </c>
    </row>
    <row r="3055" spans="4:4" x14ac:dyDescent="0.35">
      <c r="D3055" s="173">
        <v>1520</v>
      </c>
    </row>
    <row r="3056" spans="4:4" x14ac:dyDescent="0.35">
      <c r="D3056" s="173">
        <v>1520.5</v>
      </c>
    </row>
    <row r="3057" spans="4:4" x14ac:dyDescent="0.35">
      <c r="D3057" s="173">
        <v>1521</v>
      </c>
    </row>
    <row r="3058" spans="4:4" x14ac:dyDescent="0.35">
      <c r="D3058" s="173">
        <v>1521.5</v>
      </c>
    </row>
    <row r="3059" spans="4:4" x14ac:dyDescent="0.35">
      <c r="D3059" s="173">
        <v>1522</v>
      </c>
    </row>
    <row r="3060" spans="4:4" x14ac:dyDescent="0.35">
      <c r="D3060" s="173">
        <v>1522.5</v>
      </c>
    </row>
    <row r="3061" spans="4:4" x14ac:dyDescent="0.35">
      <c r="D3061" s="173">
        <v>1523</v>
      </c>
    </row>
    <row r="3062" spans="4:4" x14ac:dyDescent="0.35">
      <c r="D3062" s="173">
        <v>1523.5</v>
      </c>
    </row>
    <row r="3063" spans="4:4" x14ac:dyDescent="0.35">
      <c r="D3063" s="173">
        <v>1524</v>
      </c>
    </row>
    <row r="3064" spans="4:4" x14ac:dyDescent="0.35">
      <c r="D3064" s="173">
        <v>1524.5</v>
      </c>
    </row>
    <row r="3065" spans="4:4" x14ac:dyDescent="0.35">
      <c r="D3065" s="173">
        <v>1525</v>
      </c>
    </row>
    <row r="3066" spans="4:4" x14ac:dyDescent="0.35">
      <c r="D3066" s="173">
        <v>1525.5</v>
      </c>
    </row>
    <row r="3067" spans="4:4" x14ac:dyDescent="0.35">
      <c r="D3067" s="173">
        <v>1526</v>
      </c>
    </row>
    <row r="3068" spans="4:4" x14ac:dyDescent="0.35">
      <c r="D3068" s="173">
        <v>1526.5</v>
      </c>
    </row>
    <row r="3069" spans="4:4" x14ac:dyDescent="0.35">
      <c r="D3069" s="173">
        <v>1527</v>
      </c>
    </row>
    <row r="3070" spans="4:4" x14ac:dyDescent="0.35">
      <c r="D3070" s="173">
        <v>1527.5</v>
      </c>
    </row>
    <row r="3071" spans="4:4" x14ac:dyDescent="0.35">
      <c r="D3071" s="173">
        <v>1528</v>
      </c>
    </row>
    <row r="3072" spans="4:4" x14ac:dyDescent="0.35">
      <c r="D3072" s="173">
        <v>1528.5</v>
      </c>
    </row>
    <row r="3073" spans="4:4" x14ac:dyDescent="0.35">
      <c r="D3073" s="173">
        <v>1529</v>
      </c>
    </row>
    <row r="3074" spans="4:4" x14ac:dyDescent="0.35">
      <c r="D3074" s="173">
        <v>1529.5</v>
      </c>
    </row>
    <row r="3075" spans="4:4" x14ac:dyDescent="0.35">
      <c r="D3075" s="173">
        <v>1530</v>
      </c>
    </row>
    <row r="3076" spans="4:4" x14ac:dyDescent="0.35">
      <c r="D3076" s="173">
        <v>1530.5</v>
      </c>
    </row>
    <row r="3077" spans="4:4" x14ac:dyDescent="0.35">
      <c r="D3077" s="173">
        <v>1531</v>
      </c>
    </row>
    <row r="3078" spans="4:4" x14ac:dyDescent="0.35">
      <c r="D3078" s="173">
        <v>1531.5</v>
      </c>
    </row>
    <row r="3079" spans="4:4" x14ac:dyDescent="0.35">
      <c r="D3079" s="173">
        <v>1532</v>
      </c>
    </row>
    <row r="3080" spans="4:4" x14ac:dyDescent="0.35">
      <c r="D3080" s="173">
        <v>1532.5</v>
      </c>
    </row>
    <row r="3081" spans="4:4" x14ac:dyDescent="0.35">
      <c r="D3081" s="173">
        <v>1533</v>
      </c>
    </row>
    <row r="3082" spans="4:4" x14ac:dyDescent="0.35">
      <c r="D3082" s="173">
        <v>1533.5</v>
      </c>
    </row>
    <row r="3083" spans="4:4" x14ac:dyDescent="0.35">
      <c r="D3083" s="173">
        <v>1534</v>
      </c>
    </row>
    <row r="3084" spans="4:4" x14ac:dyDescent="0.35">
      <c r="D3084" s="173">
        <v>1534.5</v>
      </c>
    </row>
    <row r="3085" spans="4:4" x14ac:dyDescent="0.35">
      <c r="D3085" s="173">
        <v>1535</v>
      </c>
    </row>
    <row r="3086" spans="4:4" x14ac:dyDescent="0.35">
      <c r="D3086" s="173">
        <v>1535.5</v>
      </c>
    </row>
    <row r="3087" spans="4:4" x14ac:dyDescent="0.35">
      <c r="D3087" s="173">
        <v>1536</v>
      </c>
    </row>
    <row r="3088" spans="4:4" x14ac:dyDescent="0.35">
      <c r="D3088" s="173">
        <v>1536.5</v>
      </c>
    </row>
    <row r="3089" spans="4:4" x14ac:dyDescent="0.35">
      <c r="D3089" s="173">
        <v>1537</v>
      </c>
    </row>
    <row r="3090" spans="4:4" x14ac:dyDescent="0.35">
      <c r="D3090" s="173">
        <v>1537.5</v>
      </c>
    </row>
    <row r="3091" spans="4:4" x14ac:dyDescent="0.35">
      <c r="D3091" s="173">
        <v>1538</v>
      </c>
    </row>
    <row r="3092" spans="4:4" x14ac:dyDescent="0.35">
      <c r="D3092" s="173">
        <v>1538.5</v>
      </c>
    </row>
    <row r="3093" spans="4:4" x14ac:dyDescent="0.35">
      <c r="D3093" s="173">
        <v>1539</v>
      </c>
    </row>
    <row r="3094" spans="4:4" x14ac:dyDescent="0.35">
      <c r="D3094" s="173">
        <v>1539.5</v>
      </c>
    </row>
    <row r="3095" spans="4:4" x14ac:dyDescent="0.35">
      <c r="D3095" s="173">
        <v>1540</v>
      </c>
    </row>
    <row r="3096" spans="4:4" x14ac:dyDescent="0.35">
      <c r="D3096" s="173">
        <v>1540.5</v>
      </c>
    </row>
    <row r="3097" spans="4:4" x14ac:dyDescent="0.35">
      <c r="D3097" s="173">
        <v>1541</v>
      </c>
    </row>
    <row r="3098" spans="4:4" x14ac:dyDescent="0.35">
      <c r="D3098" s="173">
        <v>1541.5</v>
      </c>
    </row>
    <row r="3099" spans="4:4" x14ac:dyDescent="0.35">
      <c r="D3099" s="173">
        <v>1542</v>
      </c>
    </row>
    <row r="3100" spans="4:4" x14ac:dyDescent="0.35">
      <c r="D3100" s="173">
        <v>1542.5</v>
      </c>
    </row>
    <row r="3101" spans="4:4" x14ac:dyDescent="0.35">
      <c r="D3101" s="173">
        <v>1543</v>
      </c>
    </row>
    <row r="3102" spans="4:4" x14ac:dyDescent="0.35">
      <c r="D3102" s="173">
        <v>1543.5</v>
      </c>
    </row>
    <row r="3103" spans="4:4" x14ac:dyDescent="0.35">
      <c r="D3103" s="173">
        <v>1544</v>
      </c>
    </row>
    <row r="3104" spans="4:4" x14ac:dyDescent="0.35">
      <c r="D3104" s="173">
        <v>1544.5</v>
      </c>
    </row>
    <row r="3105" spans="4:4" x14ac:dyDescent="0.35">
      <c r="D3105" s="173">
        <v>1545</v>
      </c>
    </row>
    <row r="3106" spans="4:4" x14ac:dyDescent="0.35">
      <c r="D3106" s="173">
        <v>1545.5</v>
      </c>
    </row>
    <row r="3107" spans="4:4" x14ac:dyDescent="0.35">
      <c r="D3107" s="173">
        <v>1546</v>
      </c>
    </row>
    <row r="3108" spans="4:4" x14ac:dyDescent="0.35">
      <c r="D3108" s="173">
        <v>1546.5</v>
      </c>
    </row>
    <row r="3109" spans="4:4" x14ac:dyDescent="0.35">
      <c r="D3109" s="173">
        <v>1547</v>
      </c>
    </row>
    <row r="3110" spans="4:4" x14ac:dyDescent="0.35">
      <c r="D3110" s="173">
        <v>1547.5</v>
      </c>
    </row>
    <row r="3111" spans="4:4" x14ac:dyDescent="0.35">
      <c r="D3111" s="173">
        <v>1548</v>
      </c>
    </row>
    <row r="3112" spans="4:4" x14ac:dyDescent="0.35">
      <c r="D3112" s="173">
        <v>1548.5</v>
      </c>
    </row>
    <row r="3113" spans="4:4" x14ac:dyDescent="0.35">
      <c r="D3113" s="173">
        <v>1549</v>
      </c>
    </row>
    <row r="3114" spans="4:4" x14ac:dyDescent="0.35">
      <c r="D3114" s="173">
        <v>1549.5</v>
      </c>
    </row>
    <row r="3115" spans="4:4" x14ac:dyDescent="0.35">
      <c r="D3115" s="173">
        <v>1550</v>
      </c>
    </row>
    <row r="3116" spans="4:4" x14ac:dyDescent="0.35">
      <c r="D3116" s="173">
        <v>1550.5</v>
      </c>
    </row>
    <row r="3117" spans="4:4" x14ac:dyDescent="0.35">
      <c r="D3117" s="173">
        <v>1551</v>
      </c>
    </row>
    <row r="3118" spans="4:4" x14ac:dyDescent="0.35">
      <c r="D3118" s="173">
        <v>1551.5</v>
      </c>
    </row>
    <row r="3119" spans="4:4" x14ac:dyDescent="0.35">
      <c r="D3119" s="173">
        <v>1552</v>
      </c>
    </row>
    <row r="3120" spans="4:4" x14ac:dyDescent="0.35">
      <c r="D3120" s="173">
        <v>1552.5</v>
      </c>
    </row>
    <row r="3121" spans="4:4" x14ac:dyDescent="0.35">
      <c r="D3121" s="173">
        <v>1553</v>
      </c>
    </row>
    <row r="3122" spans="4:4" x14ac:dyDescent="0.35">
      <c r="D3122" s="173">
        <v>1553.5</v>
      </c>
    </row>
    <row r="3123" spans="4:4" x14ac:dyDescent="0.35">
      <c r="D3123" s="173">
        <v>1554</v>
      </c>
    </row>
    <row r="3124" spans="4:4" x14ac:dyDescent="0.35">
      <c r="D3124" s="173">
        <v>1554.5</v>
      </c>
    </row>
    <row r="3125" spans="4:4" x14ac:dyDescent="0.35">
      <c r="D3125" s="173">
        <v>1555</v>
      </c>
    </row>
    <row r="3126" spans="4:4" x14ac:dyDescent="0.35">
      <c r="D3126" s="173">
        <v>1555.5</v>
      </c>
    </row>
    <row r="3127" spans="4:4" x14ac:dyDescent="0.35">
      <c r="D3127" s="173">
        <v>1556</v>
      </c>
    </row>
    <row r="3128" spans="4:4" x14ac:dyDescent="0.35">
      <c r="D3128" s="173">
        <v>1556.5</v>
      </c>
    </row>
    <row r="3129" spans="4:4" x14ac:dyDescent="0.35">
      <c r="D3129" s="173">
        <v>1557</v>
      </c>
    </row>
    <row r="3130" spans="4:4" x14ac:dyDescent="0.35">
      <c r="D3130" s="173">
        <v>1557.5</v>
      </c>
    </row>
    <row r="3131" spans="4:4" x14ac:dyDescent="0.35">
      <c r="D3131" s="173">
        <v>1558</v>
      </c>
    </row>
    <row r="3132" spans="4:4" x14ac:dyDescent="0.35">
      <c r="D3132" s="173">
        <v>1558.5</v>
      </c>
    </row>
    <row r="3133" spans="4:4" x14ac:dyDescent="0.35">
      <c r="D3133" s="173">
        <v>1559</v>
      </c>
    </row>
    <row r="3134" spans="4:4" x14ac:dyDescent="0.35">
      <c r="D3134" s="173">
        <v>1559.5</v>
      </c>
    </row>
    <row r="3135" spans="4:4" x14ac:dyDescent="0.35">
      <c r="D3135" s="173">
        <v>1560</v>
      </c>
    </row>
    <row r="3136" spans="4:4" x14ac:dyDescent="0.35">
      <c r="D3136" s="173">
        <v>1560.5</v>
      </c>
    </row>
    <row r="3137" spans="4:4" x14ac:dyDescent="0.35">
      <c r="D3137" s="173">
        <v>1561</v>
      </c>
    </row>
    <row r="3138" spans="4:4" x14ac:dyDescent="0.35">
      <c r="D3138" s="173">
        <v>1561.5</v>
      </c>
    </row>
    <row r="3139" spans="4:4" x14ac:dyDescent="0.35">
      <c r="D3139" s="173">
        <v>1562</v>
      </c>
    </row>
    <row r="3140" spans="4:4" x14ac:dyDescent="0.35">
      <c r="D3140" s="173">
        <v>1562.5</v>
      </c>
    </row>
    <row r="3141" spans="4:4" x14ac:dyDescent="0.35">
      <c r="D3141" s="173">
        <v>1563</v>
      </c>
    </row>
    <row r="3142" spans="4:4" x14ac:dyDescent="0.35">
      <c r="D3142" s="173">
        <v>1563.5</v>
      </c>
    </row>
    <row r="3143" spans="4:4" x14ac:dyDescent="0.35">
      <c r="D3143" s="173">
        <v>1564</v>
      </c>
    </row>
    <row r="3144" spans="4:4" x14ac:dyDescent="0.35">
      <c r="D3144" s="173">
        <v>1564.5</v>
      </c>
    </row>
    <row r="3145" spans="4:4" x14ac:dyDescent="0.35">
      <c r="D3145" s="173">
        <v>1565</v>
      </c>
    </row>
    <row r="3146" spans="4:4" x14ac:dyDescent="0.35">
      <c r="D3146" s="173">
        <v>1565.5</v>
      </c>
    </row>
    <row r="3147" spans="4:4" x14ac:dyDescent="0.35">
      <c r="D3147" s="173">
        <v>1566</v>
      </c>
    </row>
    <row r="3148" spans="4:4" x14ac:dyDescent="0.35">
      <c r="D3148" s="173">
        <v>1566.5</v>
      </c>
    </row>
    <row r="3149" spans="4:4" x14ac:dyDescent="0.35">
      <c r="D3149" s="173">
        <v>1567</v>
      </c>
    </row>
    <row r="3150" spans="4:4" x14ac:dyDescent="0.35">
      <c r="D3150" s="173">
        <v>1567.5</v>
      </c>
    </row>
    <row r="3151" spans="4:4" x14ac:dyDescent="0.35">
      <c r="D3151" s="173">
        <v>1568</v>
      </c>
    </row>
    <row r="3152" spans="4:4" x14ac:dyDescent="0.35">
      <c r="D3152" s="173">
        <v>1568.5</v>
      </c>
    </row>
    <row r="3153" spans="4:4" x14ac:dyDescent="0.35">
      <c r="D3153" s="173">
        <v>1569</v>
      </c>
    </row>
    <row r="3154" spans="4:4" x14ac:dyDescent="0.35">
      <c r="D3154" s="173">
        <v>1569.5</v>
      </c>
    </row>
    <row r="3155" spans="4:4" x14ac:dyDescent="0.35">
      <c r="D3155" s="173">
        <v>1570</v>
      </c>
    </row>
    <row r="3156" spans="4:4" x14ac:dyDescent="0.35">
      <c r="D3156" s="173">
        <v>1570.5</v>
      </c>
    </row>
    <row r="3157" spans="4:4" x14ac:dyDescent="0.35">
      <c r="D3157" s="173">
        <v>1571</v>
      </c>
    </row>
    <row r="3158" spans="4:4" x14ac:dyDescent="0.35">
      <c r="D3158" s="173">
        <v>1571.5</v>
      </c>
    </row>
    <row r="3159" spans="4:4" x14ac:dyDescent="0.35">
      <c r="D3159" s="173">
        <v>1572</v>
      </c>
    </row>
    <row r="3160" spans="4:4" x14ac:dyDescent="0.35">
      <c r="D3160" s="173">
        <v>1572.5</v>
      </c>
    </row>
    <row r="3161" spans="4:4" x14ac:dyDescent="0.35">
      <c r="D3161" s="173">
        <v>1573</v>
      </c>
    </row>
    <row r="3162" spans="4:4" x14ac:dyDescent="0.35">
      <c r="D3162" s="173">
        <v>1573.5</v>
      </c>
    </row>
    <row r="3163" spans="4:4" x14ac:dyDescent="0.35">
      <c r="D3163" s="173">
        <v>1574</v>
      </c>
    </row>
    <row r="3164" spans="4:4" x14ac:dyDescent="0.35">
      <c r="D3164" s="173">
        <v>1574.5</v>
      </c>
    </row>
    <row r="3165" spans="4:4" x14ac:dyDescent="0.35">
      <c r="D3165" s="173">
        <v>1575</v>
      </c>
    </row>
    <row r="3166" spans="4:4" x14ac:dyDescent="0.35">
      <c r="D3166" s="173">
        <v>1575.5</v>
      </c>
    </row>
    <row r="3167" spans="4:4" x14ac:dyDescent="0.35">
      <c r="D3167" s="173">
        <v>1576</v>
      </c>
    </row>
    <row r="3168" spans="4:4" x14ac:dyDescent="0.35">
      <c r="D3168" s="173">
        <v>1576.5</v>
      </c>
    </row>
    <row r="3169" spans="4:4" x14ac:dyDescent="0.35">
      <c r="D3169" s="173">
        <v>1577</v>
      </c>
    </row>
    <row r="3170" spans="4:4" x14ac:dyDescent="0.35">
      <c r="D3170" s="173">
        <v>1577.5</v>
      </c>
    </row>
    <row r="3171" spans="4:4" x14ac:dyDescent="0.35">
      <c r="D3171" s="173">
        <v>1578</v>
      </c>
    </row>
    <row r="3172" spans="4:4" x14ac:dyDescent="0.35">
      <c r="D3172" s="173">
        <v>1578.5</v>
      </c>
    </row>
    <row r="3173" spans="4:4" x14ac:dyDescent="0.35">
      <c r="D3173" s="173">
        <v>1579</v>
      </c>
    </row>
    <row r="3174" spans="4:4" x14ac:dyDescent="0.35">
      <c r="D3174" s="173">
        <v>1579.5</v>
      </c>
    </row>
    <row r="3175" spans="4:4" x14ac:dyDescent="0.35">
      <c r="D3175" s="173">
        <v>1580</v>
      </c>
    </row>
    <row r="3176" spans="4:4" x14ac:dyDescent="0.35">
      <c r="D3176" s="173">
        <v>1580.5</v>
      </c>
    </row>
    <row r="3177" spans="4:4" x14ac:dyDescent="0.35">
      <c r="D3177" s="173">
        <v>1581</v>
      </c>
    </row>
    <row r="3178" spans="4:4" x14ac:dyDescent="0.35">
      <c r="D3178" s="173">
        <v>1581.5</v>
      </c>
    </row>
    <row r="3179" spans="4:4" x14ac:dyDescent="0.35">
      <c r="D3179" s="173">
        <v>1582</v>
      </c>
    </row>
    <row r="3180" spans="4:4" x14ac:dyDescent="0.35">
      <c r="D3180" s="173">
        <v>1582.5</v>
      </c>
    </row>
    <row r="3181" spans="4:4" x14ac:dyDescent="0.35">
      <c r="D3181" s="173">
        <v>1583</v>
      </c>
    </row>
    <row r="3182" spans="4:4" x14ac:dyDescent="0.35">
      <c r="D3182" s="173">
        <v>1583.5</v>
      </c>
    </row>
    <row r="3183" spans="4:4" x14ac:dyDescent="0.35">
      <c r="D3183" s="173">
        <v>1584</v>
      </c>
    </row>
    <row r="3184" spans="4:4" x14ac:dyDescent="0.35">
      <c r="D3184" s="173">
        <v>1584.5</v>
      </c>
    </row>
    <row r="3185" spans="4:4" x14ac:dyDescent="0.35">
      <c r="D3185" s="173">
        <v>1585</v>
      </c>
    </row>
    <row r="3186" spans="4:4" x14ac:dyDescent="0.35">
      <c r="D3186" s="173">
        <v>1585.5</v>
      </c>
    </row>
    <row r="3187" spans="4:4" x14ac:dyDescent="0.35">
      <c r="D3187" s="173">
        <v>1586</v>
      </c>
    </row>
    <row r="3188" spans="4:4" x14ac:dyDescent="0.35">
      <c r="D3188" s="173">
        <v>1586.5</v>
      </c>
    </row>
    <row r="3189" spans="4:4" x14ac:dyDescent="0.35">
      <c r="D3189" s="173">
        <v>1587</v>
      </c>
    </row>
    <row r="3190" spans="4:4" x14ac:dyDescent="0.35">
      <c r="D3190" s="173">
        <v>1587.5</v>
      </c>
    </row>
    <row r="3191" spans="4:4" x14ac:dyDescent="0.35">
      <c r="D3191" s="173">
        <v>1588</v>
      </c>
    </row>
    <row r="3192" spans="4:4" x14ac:dyDescent="0.35">
      <c r="D3192" s="173">
        <v>1588.5</v>
      </c>
    </row>
    <row r="3193" spans="4:4" x14ac:dyDescent="0.35">
      <c r="D3193" s="173">
        <v>1589</v>
      </c>
    </row>
    <row r="3194" spans="4:4" x14ac:dyDescent="0.35">
      <c r="D3194" s="173">
        <v>1589.5</v>
      </c>
    </row>
    <row r="3195" spans="4:4" x14ac:dyDescent="0.35">
      <c r="D3195" s="173">
        <v>1590</v>
      </c>
    </row>
    <row r="3196" spans="4:4" x14ac:dyDescent="0.35">
      <c r="D3196" s="173">
        <v>1590.5</v>
      </c>
    </row>
    <row r="3197" spans="4:4" x14ac:dyDescent="0.35">
      <c r="D3197" s="173">
        <v>1591</v>
      </c>
    </row>
    <row r="3198" spans="4:4" x14ac:dyDescent="0.35">
      <c r="D3198" s="173">
        <v>1591.5</v>
      </c>
    </row>
    <row r="3199" spans="4:4" x14ac:dyDescent="0.35">
      <c r="D3199" s="173">
        <v>1592</v>
      </c>
    </row>
    <row r="3200" spans="4:4" x14ac:dyDescent="0.35">
      <c r="D3200" s="173">
        <v>1592.5</v>
      </c>
    </row>
    <row r="3201" spans="4:4" x14ac:dyDescent="0.35">
      <c r="D3201" s="173">
        <v>1593</v>
      </c>
    </row>
    <row r="3202" spans="4:4" x14ac:dyDescent="0.35">
      <c r="D3202" s="173">
        <v>1593.5</v>
      </c>
    </row>
    <row r="3203" spans="4:4" x14ac:dyDescent="0.35">
      <c r="D3203" s="173">
        <v>1595</v>
      </c>
    </row>
    <row r="3204" spans="4:4" x14ac:dyDescent="0.35">
      <c r="D3204" s="173">
        <v>1593.5</v>
      </c>
    </row>
    <row r="3205" spans="4:4" x14ac:dyDescent="0.35">
      <c r="D3205" s="173">
        <v>1594</v>
      </c>
    </row>
    <row r="3206" spans="4:4" x14ac:dyDescent="0.35">
      <c r="D3206" s="173">
        <v>1594.5</v>
      </c>
    </row>
    <row r="3207" spans="4:4" x14ac:dyDescent="0.35">
      <c r="D3207" s="173">
        <v>1595</v>
      </c>
    </row>
    <row r="3208" spans="4:4" x14ac:dyDescent="0.35">
      <c r="D3208" s="173">
        <v>1595.5</v>
      </c>
    </row>
    <row r="3209" spans="4:4" x14ac:dyDescent="0.35">
      <c r="D3209" s="173">
        <v>1596</v>
      </c>
    </row>
    <row r="3210" spans="4:4" x14ac:dyDescent="0.35">
      <c r="D3210" s="173">
        <v>1596.5</v>
      </c>
    </row>
    <row r="3211" spans="4:4" x14ac:dyDescent="0.35">
      <c r="D3211" s="173">
        <v>1597</v>
      </c>
    </row>
    <row r="3212" spans="4:4" x14ac:dyDescent="0.35">
      <c r="D3212" s="173">
        <v>1597.5</v>
      </c>
    </row>
    <row r="3213" spans="4:4" x14ac:dyDescent="0.35">
      <c r="D3213" s="173">
        <v>1598</v>
      </c>
    </row>
    <row r="3214" spans="4:4" x14ac:dyDescent="0.35">
      <c r="D3214" s="173">
        <v>1598.5</v>
      </c>
    </row>
    <row r="3215" spans="4:4" x14ac:dyDescent="0.35">
      <c r="D3215" s="173">
        <v>1599</v>
      </c>
    </row>
    <row r="3216" spans="4:4" x14ac:dyDescent="0.35">
      <c r="D3216" s="173">
        <v>1599.5</v>
      </c>
    </row>
    <row r="3217" spans="4:4" x14ac:dyDescent="0.35">
      <c r="D3217" s="173">
        <v>1600</v>
      </c>
    </row>
    <row r="3218" spans="4:4" x14ac:dyDescent="0.35">
      <c r="D3218" s="173">
        <v>1600.5</v>
      </c>
    </row>
    <row r="3219" spans="4:4" x14ac:dyDescent="0.35">
      <c r="D3219" s="173">
        <v>1601</v>
      </c>
    </row>
    <row r="3220" spans="4:4" x14ac:dyDescent="0.35">
      <c r="D3220" s="173">
        <v>1601.5</v>
      </c>
    </row>
    <row r="3221" spans="4:4" x14ac:dyDescent="0.35">
      <c r="D3221" s="173">
        <v>1602</v>
      </c>
    </row>
    <row r="3222" spans="4:4" x14ac:dyDescent="0.35">
      <c r="D3222" s="173">
        <v>1602.5</v>
      </c>
    </row>
    <row r="3223" spans="4:4" x14ac:dyDescent="0.35">
      <c r="D3223" s="173">
        <v>1603</v>
      </c>
    </row>
    <row r="3224" spans="4:4" x14ac:dyDescent="0.35">
      <c r="D3224" s="173">
        <v>1603.5</v>
      </c>
    </row>
    <row r="3225" spans="4:4" x14ac:dyDescent="0.35">
      <c r="D3225" s="173">
        <v>1604</v>
      </c>
    </row>
    <row r="3226" spans="4:4" x14ac:dyDescent="0.35">
      <c r="D3226" s="173">
        <v>1604.5</v>
      </c>
    </row>
    <row r="3227" spans="4:4" x14ac:dyDescent="0.35">
      <c r="D3227" s="173">
        <v>1605</v>
      </c>
    </row>
    <row r="3228" spans="4:4" x14ac:dyDescent="0.35">
      <c r="D3228" s="173">
        <v>1605.5</v>
      </c>
    </row>
    <row r="3229" spans="4:4" x14ac:dyDescent="0.35">
      <c r="D3229" s="173">
        <v>1606</v>
      </c>
    </row>
    <row r="3230" spans="4:4" x14ac:dyDescent="0.35">
      <c r="D3230" s="173">
        <v>1606.5</v>
      </c>
    </row>
    <row r="3231" spans="4:4" x14ac:dyDescent="0.35">
      <c r="D3231" s="173">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45"/>
  <sheetViews>
    <sheetView showGridLines="0" topLeftCell="A9" zoomScale="80" zoomScaleNormal="80" workbookViewId="0">
      <selection activeCell="A27" sqref="A27"/>
    </sheetView>
  </sheetViews>
  <sheetFormatPr baseColWidth="10" defaultRowHeight="14.5" x14ac:dyDescent="0.35"/>
  <cols>
    <col min="1" max="1" width="52.453125" style="7" customWidth="1"/>
    <col min="2" max="2" width="44.26953125" customWidth="1"/>
    <col min="3" max="3" width="32.54296875" customWidth="1"/>
    <col min="4" max="4" width="19.7265625" customWidth="1"/>
    <col min="5" max="5" width="16.453125" customWidth="1"/>
    <col min="6" max="10" width="13.81640625" customWidth="1"/>
    <col min="11" max="11" width="21.26953125" customWidth="1"/>
    <col min="12" max="12" width="25.453125" style="148" customWidth="1"/>
  </cols>
  <sheetData>
    <row r="1" spans="1:22" ht="15" thickBot="1" x14ac:dyDescent="0.4"/>
    <row r="2" spans="1:22" x14ac:dyDescent="0.35">
      <c r="C2" s="241" t="s">
        <v>4</v>
      </c>
      <c r="D2" s="242"/>
      <c r="E2" s="242"/>
      <c r="F2" s="242"/>
      <c r="G2" s="243"/>
    </row>
    <row r="3" spans="1:22" x14ac:dyDescent="0.35">
      <c r="C3" s="244"/>
      <c r="D3" s="245"/>
      <c r="E3" s="245"/>
      <c r="F3" s="245"/>
      <c r="G3" s="246"/>
    </row>
    <row r="4" spans="1:22" ht="15" thickBot="1" x14ac:dyDescent="0.4">
      <c r="C4" s="247" t="s">
        <v>123</v>
      </c>
      <c r="D4" s="248"/>
      <c r="E4" s="248"/>
      <c r="F4" s="248"/>
      <c r="G4" s="249"/>
    </row>
    <row r="6" spans="1:22" s="2" customFormat="1" x14ac:dyDescent="0.35">
      <c r="A6" s="56" t="s">
        <v>131</v>
      </c>
      <c r="L6" s="192"/>
    </row>
    <row r="7" spans="1:22" s="2" customFormat="1" x14ac:dyDescent="0.35">
      <c r="A7" s="8"/>
      <c r="I7" s="3"/>
      <c r="J7" s="3"/>
      <c r="L7" s="192"/>
    </row>
    <row r="8" spans="1:22" s="2" customFormat="1" x14ac:dyDescent="0.35">
      <c r="A8" s="35" t="s">
        <v>0</v>
      </c>
      <c r="B8" s="4" t="s">
        <v>1</v>
      </c>
      <c r="C8" s="4"/>
      <c r="D8" s="4"/>
      <c r="E8" s="4"/>
      <c r="F8" s="4"/>
      <c r="G8" s="4"/>
      <c r="H8" s="4"/>
      <c r="I8" s="3"/>
      <c r="J8" s="3"/>
      <c r="K8" s="5"/>
      <c r="L8" s="193"/>
      <c r="M8" s="5"/>
      <c r="N8" s="5"/>
      <c r="O8" s="3"/>
      <c r="P8" s="3"/>
      <c r="Q8" s="3"/>
      <c r="R8" s="3"/>
      <c r="S8" s="3"/>
      <c r="T8" s="3"/>
      <c r="U8" s="3"/>
      <c r="V8" s="3"/>
    </row>
    <row r="9" spans="1:22" s="2" customFormat="1" x14ac:dyDescent="0.35">
      <c r="A9" s="35" t="s">
        <v>62</v>
      </c>
      <c r="B9" s="4" t="s">
        <v>1</v>
      </c>
      <c r="C9" s="4"/>
      <c r="D9" s="4"/>
      <c r="E9" s="4"/>
      <c r="F9" s="4"/>
      <c r="G9" s="4"/>
      <c r="H9" s="4"/>
      <c r="I9" s="3"/>
      <c r="J9" s="3"/>
      <c r="K9" s="3"/>
      <c r="L9" s="194"/>
      <c r="M9" s="3"/>
      <c r="N9" s="3"/>
      <c r="O9" s="3"/>
      <c r="P9" s="3"/>
      <c r="Q9" s="3"/>
      <c r="R9" s="3"/>
      <c r="S9" s="3"/>
      <c r="T9" s="3"/>
      <c r="U9" s="3"/>
      <c r="V9" s="3"/>
    </row>
    <row r="10" spans="1:22" s="2" customFormat="1" ht="25" x14ac:dyDescent="0.35">
      <c r="A10" s="67" t="s">
        <v>55</v>
      </c>
      <c r="B10" s="4" t="s">
        <v>122</v>
      </c>
      <c r="C10" s="4"/>
      <c r="D10" s="4"/>
      <c r="E10" s="4"/>
      <c r="F10" s="4"/>
      <c r="G10" s="4"/>
      <c r="H10" s="4"/>
      <c r="I10" s="3"/>
      <c r="J10" s="3"/>
      <c r="K10" s="3"/>
      <c r="L10" s="194"/>
      <c r="M10" s="3"/>
      <c r="N10" s="3"/>
      <c r="O10" s="3"/>
      <c r="P10" s="3"/>
      <c r="Q10" s="3"/>
      <c r="R10" s="3"/>
      <c r="S10" s="3"/>
      <c r="T10" s="3"/>
      <c r="U10" s="3"/>
      <c r="V10" s="3"/>
    </row>
    <row r="11" spans="1:22" x14ac:dyDescent="0.35">
      <c r="A11" s="239" t="s">
        <v>52</v>
      </c>
      <c r="B11" s="239"/>
      <c r="C11" s="109" t="s">
        <v>53</v>
      </c>
      <c r="D11" s="66"/>
      <c r="E11" s="72"/>
    </row>
    <row r="12" spans="1:22" x14ac:dyDescent="0.35">
      <c r="A12" s="239"/>
      <c r="B12" s="239"/>
      <c r="C12" s="110" t="s">
        <v>54</v>
      </c>
      <c r="D12" s="66"/>
      <c r="E12" s="72"/>
    </row>
    <row r="13" spans="1:22" s="16" customFormat="1" x14ac:dyDescent="0.35">
      <c r="A13" s="76"/>
      <c r="B13" s="77"/>
      <c r="C13" s="77"/>
      <c r="L13" s="195"/>
    </row>
    <row r="14" spans="1:22" s="16" customFormat="1" x14ac:dyDescent="0.35">
      <c r="A14" s="35" t="s">
        <v>107</v>
      </c>
      <c r="B14" s="78" t="s">
        <v>49</v>
      </c>
      <c r="C14" s="77"/>
      <c r="L14" s="195"/>
    </row>
    <row r="16" spans="1:22" ht="15.5" x14ac:dyDescent="0.35">
      <c r="A16" s="176" t="s">
        <v>364</v>
      </c>
    </row>
    <row r="18" spans="1:18" ht="31.5" customHeight="1" x14ac:dyDescent="0.35">
      <c r="A18" s="44"/>
      <c r="B18" s="44"/>
      <c r="C18" s="44"/>
      <c r="D18" s="44"/>
      <c r="E18" s="44"/>
      <c r="F18" s="250" t="s">
        <v>133</v>
      </c>
      <c r="G18" s="251"/>
      <c r="H18" s="251"/>
      <c r="I18" s="251"/>
      <c r="J18" s="252"/>
      <c r="K18" s="44"/>
      <c r="L18" s="196"/>
    </row>
    <row r="19" spans="1:18" ht="39.75" customHeight="1" x14ac:dyDescent="0.35">
      <c r="A19" s="128" t="s">
        <v>6</v>
      </c>
      <c r="B19" s="128" t="s">
        <v>7</v>
      </c>
      <c r="C19" s="128" t="s">
        <v>8</v>
      </c>
      <c r="D19" s="128" t="s">
        <v>132</v>
      </c>
      <c r="E19" s="128" t="s">
        <v>10</v>
      </c>
      <c r="F19" s="128" t="s">
        <v>134</v>
      </c>
      <c r="G19" s="128" t="s">
        <v>135</v>
      </c>
      <c r="H19" s="128" t="s">
        <v>136</v>
      </c>
      <c r="I19" s="128" t="s">
        <v>137</v>
      </c>
      <c r="J19" s="128" t="s">
        <v>138</v>
      </c>
      <c r="K19" s="128" t="s">
        <v>9</v>
      </c>
      <c r="L19" s="197" t="s">
        <v>64</v>
      </c>
    </row>
    <row r="20" spans="1:18" ht="19.5" customHeight="1" x14ac:dyDescent="0.35">
      <c r="A20" s="127" t="s">
        <v>125</v>
      </c>
      <c r="B20" s="136" t="s">
        <v>139</v>
      </c>
      <c r="C20" s="129"/>
      <c r="D20" s="129"/>
      <c r="E20" s="130" t="s">
        <v>49</v>
      </c>
      <c r="F20" s="181">
        <f>'DETAIL RH'!J32</f>
        <v>30756.875563670415</v>
      </c>
      <c r="G20" s="191">
        <f>'DETAIL RH'!P32</f>
        <v>0</v>
      </c>
      <c r="H20" s="191">
        <f>'DETAIL RH'!V32</f>
        <v>0</v>
      </c>
      <c r="I20" s="191">
        <f>'DETAIL RH'!AB32</f>
        <v>0</v>
      </c>
      <c r="J20" s="191">
        <f>'DETAIL RH'!AH32</f>
        <v>0</v>
      </c>
      <c r="K20" s="129">
        <f>SUM(F20:J20)</f>
        <v>30756.875563670415</v>
      </c>
      <c r="L20" s="131">
        <f>K20/$K$22</f>
        <v>0.7142857142857143</v>
      </c>
    </row>
    <row r="21" spans="1:18" ht="45" customHeight="1" x14ac:dyDescent="0.35">
      <c r="A21" s="182" t="s">
        <v>128</v>
      </c>
      <c r="B21" s="129"/>
      <c r="C21" s="129"/>
      <c r="D21" s="129"/>
      <c r="E21" s="129"/>
      <c r="F21" s="115">
        <f>F$20*40%</f>
        <v>12302.750225468168</v>
      </c>
      <c r="G21" s="115">
        <f t="shared" ref="G21:J21" si="0">G$20*40%</f>
        <v>0</v>
      </c>
      <c r="H21" s="115">
        <f t="shared" si="0"/>
        <v>0</v>
      </c>
      <c r="I21" s="115">
        <f t="shared" si="0"/>
        <v>0</v>
      </c>
      <c r="J21" s="115">
        <f t="shared" si="0"/>
        <v>0</v>
      </c>
      <c r="K21" s="115">
        <f>$K$20*40%</f>
        <v>12302.750225468168</v>
      </c>
      <c r="L21" s="200" t="s">
        <v>114</v>
      </c>
      <c r="M21" s="114"/>
      <c r="N21" s="114"/>
      <c r="O21" s="114"/>
      <c r="P21" s="114"/>
      <c r="Q21" s="114"/>
      <c r="R21" s="114"/>
    </row>
    <row r="22" spans="1:18" ht="36.75" customHeight="1" x14ac:dyDescent="0.35">
      <c r="A22" s="133"/>
      <c r="B22" s="44"/>
      <c r="C22" s="44"/>
      <c r="D22" s="44"/>
      <c r="E22" s="134" t="s">
        <v>16</v>
      </c>
      <c r="F22" s="135">
        <f>F20+F21</f>
        <v>43059.625789138583</v>
      </c>
      <c r="G22" s="135">
        <f t="shared" ref="G22:J22" si="1">G20+G21</f>
        <v>0</v>
      </c>
      <c r="H22" s="135">
        <f t="shared" si="1"/>
        <v>0</v>
      </c>
      <c r="I22" s="135">
        <f t="shared" si="1"/>
        <v>0</v>
      </c>
      <c r="J22" s="135">
        <f t="shared" si="1"/>
        <v>0</v>
      </c>
      <c r="K22" s="115">
        <f>K20+K21</f>
        <v>43059.625789138583</v>
      </c>
      <c r="L22" s="198"/>
      <c r="M22" s="114"/>
      <c r="N22" s="114"/>
      <c r="O22" s="114"/>
      <c r="P22" s="114"/>
      <c r="Q22" s="114"/>
      <c r="R22" s="114"/>
    </row>
    <row r="23" spans="1:18" ht="27.75" customHeight="1" x14ac:dyDescent="0.35">
      <c r="A23" s="13"/>
      <c r="F23" s="14"/>
      <c r="G23" s="15"/>
      <c r="H23" s="114"/>
      <c r="I23" s="114"/>
      <c r="J23" s="114"/>
      <c r="K23" s="114"/>
      <c r="M23" s="114"/>
    </row>
    <row r="24" spans="1:18" x14ac:dyDescent="0.35">
      <c r="A24" s="1" t="s">
        <v>363</v>
      </c>
      <c r="I24" s="114"/>
      <c r="J24" s="114"/>
      <c r="K24" s="114"/>
      <c r="M24" s="114"/>
    </row>
    <row r="25" spans="1:18" x14ac:dyDescent="0.35">
      <c r="A25" s="116"/>
      <c r="I25" s="114"/>
      <c r="J25" s="114"/>
      <c r="K25" s="114"/>
      <c r="L25" s="199"/>
      <c r="M25" s="114"/>
    </row>
    <row r="26" spans="1:18" x14ac:dyDescent="0.35">
      <c r="A26" s="9" t="s">
        <v>6</v>
      </c>
      <c r="B26" s="240" t="s">
        <v>63</v>
      </c>
      <c r="C26" s="240"/>
      <c r="D26" s="240"/>
      <c r="E26" s="240"/>
      <c r="F26" s="240"/>
      <c r="G26" s="240"/>
      <c r="H26" s="240"/>
      <c r="I26" s="114"/>
      <c r="J26" s="114"/>
      <c r="K26" s="114"/>
      <c r="M26" s="114"/>
    </row>
    <row r="27" spans="1:18" ht="29" x14ac:dyDescent="0.35">
      <c r="A27" s="183" t="s">
        <v>51</v>
      </c>
      <c r="B27" s="238"/>
      <c r="C27" s="238"/>
      <c r="D27" s="238"/>
      <c r="E27" s="238"/>
      <c r="F27" s="238"/>
      <c r="G27" s="238"/>
      <c r="H27" s="238"/>
    </row>
    <row r="28" spans="1:18" ht="29" x14ac:dyDescent="0.35">
      <c r="A28" s="183" t="s">
        <v>51</v>
      </c>
      <c r="B28" s="238"/>
      <c r="C28" s="238"/>
      <c r="D28" s="238"/>
      <c r="E28" s="238"/>
      <c r="F28" s="238"/>
      <c r="G28" s="238"/>
      <c r="H28" s="238"/>
    </row>
    <row r="29" spans="1:18" ht="29" x14ac:dyDescent="0.35">
      <c r="A29" s="183" t="s">
        <v>51</v>
      </c>
      <c r="B29" s="238"/>
      <c r="C29" s="238"/>
      <c r="D29" s="238"/>
      <c r="E29" s="238"/>
      <c r="F29" s="238"/>
      <c r="G29" s="238"/>
      <c r="H29" s="238"/>
    </row>
    <row r="30" spans="1:18" ht="29" x14ac:dyDescent="0.35">
      <c r="A30" s="183" t="s">
        <v>51</v>
      </c>
      <c r="B30" s="238"/>
      <c r="C30" s="238"/>
      <c r="D30" s="238"/>
      <c r="E30" s="238"/>
      <c r="F30" s="238"/>
      <c r="G30" s="238"/>
      <c r="H30" s="238"/>
    </row>
    <row r="31" spans="1:18" ht="29" x14ac:dyDescent="0.35">
      <c r="A31" s="183" t="s">
        <v>51</v>
      </c>
      <c r="B31" s="238"/>
      <c r="C31" s="238"/>
      <c r="D31" s="238"/>
      <c r="E31" s="238"/>
      <c r="F31" s="238"/>
      <c r="G31" s="238"/>
      <c r="H31" s="238"/>
    </row>
    <row r="32" spans="1:18" ht="29" x14ac:dyDescent="0.35">
      <c r="A32" s="183" t="s">
        <v>51</v>
      </c>
      <c r="B32" s="238"/>
      <c r="C32" s="238"/>
      <c r="D32" s="238"/>
      <c r="E32" s="238"/>
      <c r="F32" s="238"/>
      <c r="G32" s="238"/>
      <c r="H32" s="238"/>
    </row>
    <row r="33" ht="36.75" customHeight="1" x14ac:dyDescent="0.35"/>
    <row r="34" ht="36.75" customHeight="1" x14ac:dyDescent="0.35"/>
    <row r="35" ht="36.75" customHeight="1" x14ac:dyDescent="0.35"/>
    <row r="36" ht="36.75" customHeight="1" x14ac:dyDescent="0.35"/>
    <row r="37" ht="36.75" customHeight="1" x14ac:dyDescent="0.35"/>
    <row r="38" ht="36.75" customHeight="1" x14ac:dyDescent="0.35"/>
    <row r="39" ht="36.75" customHeight="1" x14ac:dyDescent="0.35"/>
    <row r="40" ht="36.75" customHeight="1" x14ac:dyDescent="0.35"/>
    <row r="41" ht="36.75" customHeight="1" x14ac:dyDescent="0.35"/>
    <row r="42" ht="36.75" customHeight="1" x14ac:dyDescent="0.35"/>
    <row r="43" ht="36.75" customHeight="1" x14ac:dyDescent="0.35"/>
    <row r="44" ht="36.75" customHeight="1" x14ac:dyDescent="0.35"/>
    <row r="45" ht="36.75" customHeight="1" x14ac:dyDescent="0.35"/>
  </sheetData>
  <mergeCells count="12">
    <mergeCell ref="C2:G2"/>
    <mergeCell ref="C3:G3"/>
    <mergeCell ref="C4:G4"/>
    <mergeCell ref="B31:H31"/>
    <mergeCell ref="F18:J18"/>
    <mergeCell ref="B32:H32"/>
    <mergeCell ref="A11:B12"/>
    <mergeCell ref="B26:H26"/>
    <mergeCell ref="B27:H27"/>
    <mergeCell ref="B28:H28"/>
    <mergeCell ref="B29:H29"/>
    <mergeCell ref="B30:H30"/>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DEF09B71-40FB-419A-96E2-8942FDDEC8A1}">
          <x14:formula1>
            <xm:f>'MENUS CHOIX'!$B$3:$B$15</xm:f>
          </x14:formula1>
          <xm:sqref>A21</xm:sqref>
        </x14:dataValidation>
        <x14:dataValidation type="list" allowBlank="1" showInputMessage="1" showErrorMessage="1" xr:uid="{3DDE4CF2-9C39-4998-840F-8D63750809F8}">
          <x14:formula1>
            <xm:f>'MENUS CHOIX'!$B$17:$B$29</xm:f>
          </x14:formula1>
          <xm:sqref>A27:A32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5"/>
  <sheetViews>
    <sheetView showGridLines="0" zoomScale="70" zoomScaleNormal="70" workbookViewId="0">
      <selection activeCell="E12" sqref="E12"/>
    </sheetView>
  </sheetViews>
  <sheetFormatPr baseColWidth="10" defaultRowHeight="14.5" x14ac:dyDescent="0.35"/>
  <cols>
    <col min="1" max="1" width="2.54296875" customWidth="1"/>
    <col min="2" max="2" width="28.453125" customWidth="1"/>
    <col min="3" max="3" width="38" customWidth="1"/>
    <col min="4" max="5" width="19.54296875" customWidth="1"/>
    <col min="6" max="11" width="18.26953125" customWidth="1"/>
    <col min="12" max="17" width="19.26953125" customWidth="1"/>
    <col min="18" max="35" width="14.453125" customWidth="1"/>
  </cols>
  <sheetData>
    <row r="6" spans="2:35" s="2" customFormat="1" x14ac:dyDescent="0.35">
      <c r="B6" s="56" t="s">
        <v>131</v>
      </c>
    </row>
    <row r="7" spans="2:35" s="2" customFormat="1" x14ac:dyDescent="0.35"/>
    <row r="8" spans="2:35" s="2" customFormat="1" x14ac:dyDescent="0.35">
      <c r="B8" s="35" t="s">
        <v>0</v>
      </c>
      <c r="C8" s="6" t="str">
        <f>+DEPENSES!B8</f>
        <v>à compléter</v>
      </c>
      <c r="D8" s="6"/>
      <c r="E8" s="6"/>
      <c r="F8" s="3"/>
      <c r="G8" s="3"/>
      <c r="H8" s="3"/>
      <c r="I8" s="3"/>
      <c r="J8" s="3"/>
      <c r="K8" s="3"/>
    </row>
    <row r="9" spans="2:35" s="2" customFormat="1" x14ac:dyDescent="0.35">
      <c r="B9" s="35" t="s">
        <v>2</v>
      </c>
      <c r="C9" s="6" t="str">
        <f>+DEPENSES!B9</f>
        <v>à compléter</v>
      </c>
      <c r="D9" s="6"/>
      <c r="E9" s="6"/>
      <c r="F9" s="3"/>
      <c r="G9" s="3"/>
      <c r="H9" s="3"/>
      <c r="I9" s="3"/>
      <c r="J9" s="3"/>
      <c r="K9" s="3"/>
    </row>
    <row r="10" spans="2:35" s="2" customFormat="1" ht="25" x14ac:dyDescent="0.35">
      <c r="B10" s="67" t="s">
        <v>55</v>
      </c>
      <c r="C10" s="6" t="str">
        <f>+DEPENSES!B10</f>
        <v>à compléter (SUD*****)</v>
      </c>
      <c r="D10" s="6"/>
      <c r="E10" s="6"/>
      <c r="F10" s="3"/>
      <c r="G10" s="3"/>
      <c r="H10" s="3"/>
      <c r="I10" s="3"/>
      <c r="J10" s="3"/>
      <c r="K10" s="3"/>
    </row>
    <row r="12" spans="2:35" x14ac:dyDescent="0.35">
      <c r="B12" s="239" t="s">
        <v>56</v>
      </c>
      <c r="C12" s="239"/>
      <c r="D12" s="65" t="s">
        <v>53</v>
      </c>
      <c r="E12" s="73">
        <f>+DEPENSES!D11</f>
        <v>0</v>
      </c>
    </row>
    <row r="13" spans="2:35" x14ac:dyDescent="0.35">
      <c r="B13" s="239"/>
      <c r="C13" s="239"/>
      <c r="D13" s="21" t="s">
        <v>54</v>
      </c>
      <c r="E13" s="73">
        <f>+DEPENSES!D12</f>
        <v>0</v>
      </c>
    </row>
    <row r="14" spans="2:35" x14ac:dyDescent="0.35">
      <c r="B14" s="35"/>
      <c r="C14" s="35"/>
      <c r="D14" s="21"/>
    </row>
    <row r="15" spans="2:35" ht="15" thickBot="1" x14ac:dyDescent="0.4">
      <c r="B15" s="35"/>
      <c r="C15" s="35"/>
      <c r="D15" s="21"/>
      <c r="E15" s="72"/>
    </row>
    <row r="16" spans="2:35" ht="15" thickBot="1" x14ac:dyDescent="0.4">
      <c r="B16" s="35"/>
      <c r="C16" s="35"/>
      <c r="D16" s="21"/>
      <c r="E16" s="21"/>
      <c r="F16" s="253" t="s">
        <v>134</v>
      </c>
      <c r="G16" s="254"/>
      <c r="H16" s="254"/>
      <c r="I16" s="254"/>
      <c r="J16" s="254"/>
      <c r="K16" s="254"/>
      <c r="L16" s="253" t="s">
        <v>135</v>
      </c>
      <c r="M16" s="254"/>
      <c r="N16" s="254"/>
      <c r="O16" s="254"/>
      <c r="P16" s="254"/>
      <c r="Q16" s="254"/>
      <c r="R16" s="253" t="s">
        <v>136</v>
      </c>
      <c r="S16" s="254"/>
      <c r="T16" s="254"/>
      <c r="U16" s="254"/>
      <c r="V16" s="254"/>
      <c r="W16" s="254"/>
      <c r="X16" s="253" t="s">
        <v>137</v>
      </c>
      <c r="Y16" s="254"/>
      <c r="Z16" s="254"/>
      <c r="AA16" s="254"/>
      <c r="AB16" s="254"/>
      <c r="AC16" s="254"/>
      <c r="AD16" s="253" t="s">
        <v>138</v>
      </c>
      <c r="AE16" s="254"/>
      <c r="AF16" s="254"/>
      <c r="AG16" s="254"/>
      <c r="AH16" s="254"/>
      <c r="AI16" s="254"/>
    </row>
    <row r="17" spans="2:35" ht="106.9" customHeight="1" x14ac:dyDescent="0.35">
      <c r="B17" s="138" t="s">
        <v>42</v>
      </c>
      <c r="C17" s="139" t="s">
        <v>57</v>
      </c>
      <c r="D17" s="139" t="s">
        <v>140</v>
      </c>
      <c r="E17" s="189" t="s">
        <v>147</v>
      </c>
      <c r="F17" s="139" t="s">
        <v>332</v>
      </c>
      <c r="G17" s="139" t="s">
        <v>337</v>
      </c>
      <c r="H17" s="139" t="s">
        <v>151</v>
      </c>
      <c r="I17" s="139" t="s">
        <v>148</v>
      </c>
      <c r="J17" s="139" t="s">
        <v>149</v>
      </c>
      <c r="K17" s="139" t="s">
        <v>141</v>
      </c>
      <c r="L17" s="139" t="s">
        <v>332</v>
      </c>
      <c r="M17" s="139" t="s">
        <v>337</v>
      </c>
      <c r="N17" s="139" t="s">
        <v>151</v>
      </c>
      <c r="O17" s="139" t="s">
        <v>148</v>
      </c>
      <c r="P17" s="139" t="s">
        <v>149</v>
      </c>
      <c r="Q17" s="139" t="s">
        <v>141</v>
      </c>
      <c r="R17" s="139" t="s">
        <v>332</v>
      </c>
      <c r="S17" s="139" t="s">
        <v>337</v>
      </c>
      <c r="T17" s="139" t="s">
        <v>151</v>
      </c>
      <c r="U17" s="139" t="s">
        <v>148</v>
      </c>
      <c r="V17" s="139" t="s">
        <v>149</v>
      </c>
      <c r="W17" s="139" t="s">
        <v>141</v>
      </c>
      <c r="X17" s="139" t="s">
        <v>332</v>
      </c>
      <c r="Y17" s="139" t="s">
        <v>337</v>
      </c>
      <c r="Z17" s="139" t="s">
        <v>151</v>
      </c>
      <c r="AA17" s="139" t="s">
        <v>148</v>
      </c>
      <c r="AB17" s="139" t="s">
        <v>149</v>
      </c>
      <c r="AC17" s="139" t="s">
        <v>141</v>
      </c>
      <c r="AD17" s="139" t="s">
        <v>332</v>
      </c>
      <c r="AE17" s="139" t="s">
        <v>337</v>
      </c>
      <c r="AF17" s="139" t="s">
        <v>151</v>
      </c>
      <c r="AG17" s="139" t="s">
        <v>148</v>
      </c>
      <c r="AH17" s="139" t="s">
        <v>149</v>
      </c>
      <c r="AI17" s="139" t="s">
        <v>141</v>
      </c>
    </row>
    <row r="18" spans="2:35" ht="39" x14ac:dyDescent="0.35">
      <c r="B18" s="126" t="s">
        <v>142</v>
      </c>
      <c r="C18" s="140" t="s">
        <v>144</v>
      </c>
      <c r="D18" s="140" t="s">
        <v>146</v>
      </c>
      <c r="E18" s="207">
        <f>Outil_Calcul_Taux_horaire!$F$35</f>
        <v>32.439513108614236</v>
      </c>
      <c r="F18" s="132" t="s">
        <v>362</v>
      </c>
      <c r="G18" s="74">
        <v>1607</v>
      </c>
      <c r="H18" s="186">
        <v>0.5</v>
      </c>
      <c r="I18" s="137">
        <f>IF(F18="TEMPS_FIXE",G18/1607*1607*H18,H18)</f>
        <v>803.5</v>
      </c>
      <c r="J18" s="144">
        <f t="shared" ref="J18:J31" si="0">$E$18*I18</f>
        <v>26065.148782771539</v>
      </c>
      <c r="K18" s="145">
        <f>I18/G18</f>
        <v>0.5</v>
      </c>
      <c r="L18" s="132" t="s">
        <v>359</v>
      </c>
      <c r="M18" s="74"/>
      <c r="N18" s="186"/>
      <c r="O18" s="137">
        <f>IF(L18="TEMPS_FIXE",M18/1607*1607*N18,N18)</f>
        <v>0</v>
      </c>
      <c r="P18" s="144">
        <f t="shared" ref="P18:P31" si="1">$E$18*O18</f>
        <v>0</v>
      </c>
      <c r="Q18" s="145" t="e">
        <f>O18/M18</f>
        <v>#DIV/0!</v>
      </c>
      <c r="R18" s="132" t="s">
        <v>359</v>
      </c>
      <c r="S18" s="74">
        <v>1607</v>
      </c>
      <c r="T18" s="186"/>
      <c r="U18" s="137">
        <f>IF(R18="TEMPS_FIXE",S18/1607*1607*T18,T18)</f>
        <v>0</v>
      </c>
      <c r="V18" s="144">
        <f t="shared" ref="V18:V31" si="2">$E$18*U18</f>
        <v>0</v>
      </c>
      <c r="W18" s="145">
        <f>U18/S18</f>
        <v>0</v>
      </c>
      <c r="X18" s="132" t="s">
        <v>359</v>
      </c>
      <c r="Y18" s="74">
        <v>1607</v>
      </c>
      <c r="Z18" s="186"/>
      <c r="AA18" s="137">
        <f>IF(X18="TEMPS_FIXE",Y18/1607*1607*Z18,Z18)</f>
        <v>0</v>
      </c>
      <c r="AB18" s="144">
        <f t="shared" ref="AB18:AB31" si="3">$E$18*AA18</f>
        <v>0</v>
      </c>
      <c r="AC18" s="145">
        <f>AA18/Y18</f>
        <v>0</v>
      </c>
      <c r="AD18" s="132" t="s">
        <v>359</v>
      </c>
      <c r="AE18" s="74">
        <v>1607</v>
      </c>
      <c r="AF18" s="186"/>
      <c r="AG18" s="137">
        <f>IF(AD18="TEMPS_FIXE",AE18/1607*1607*AF18,AF18)</f>
        <v>0</v>
      </c>
      <c r="AH18" s="144">
        <f t="shared" ref="AH18:AH31" si="4">$E$18*AG18</f>
        <v>0</v>
      </c>
      <c r="AI18" s="145">
        <f>AG18/AE18</f>
        <v>0</v>
      </c>
    </row>
    <row r="19" spans="2:35" ht="19.149999999999999" customHeight="1" x14ac:dyDescent="0.35">
      <c r="B19" s="126"/>
      <c r="C19" s="140" t="s">
        <v>145</v>
      </c>
      <c r="D19" s="140"/>
      <c r="E19" s="207">
        <f>Outil_Calcul_Taux_horaire!$F$35</f>
        <v>32.439513108614236</v>
      </c>
      <c r="F19" s="132" t="s">
        <v>362</v>
      </c>
      <c r="G19" s="74">
        <v>1607</v>
      </c>
      <c r="H19" s="186">
        <v>0.09</v>
      </c>
      <c r="I19" s="137">
        <f>IF(F19="TEMPS_FIXE",G19/1607*1607*H19,H19)</f>
        <v>144.63</v>
      </c>
      <c r="J19" s="144">
        <f t="shared" si="0"/>
        <v>4691.7267808988763</v>
      </c>
      <c r="K19" s="145">
        <f t="shared" ref="K19:K31" si="5">I19/G19</f>
        <v>0.09</v>
      </c>
      <c r="L19" s="132" t="s">
        <v>359</v>
      </c>
      <c r="M19" s="74"/>
      <c r="N19" s="186"/>
      <c r="O19" s="137">
        <f>IF(L19="TEMPS_FIXE",M19/1607*1607*N19,N19)</f>
        <v>0</v>
      </c>
      <c r="P19" s="144">
        <f t="shared" si="1"/>
        <v>0</v>
      </c>
      <c r="Q19" s="145" t="e">
        <f t="shared" ref="Q19" si="6">O19/M19</f>
        <v>#DIV/0!</v>
      </c>
      <c r="R19" s="132" t="s">
        <v>359</v>
      </c>
      <c r="S19" s="74"/>
      <c r="T19" s="186"/>
      <c r="U19" s="137">
        <f>IF(R19="TEMPS_FIXE",S19/1607*1607*T19,T19)</f>
        <v>0</v>
      </c>
      <c r="V19" s="144">
        <f t="shared" si="2"/>
        <v>0</v>
      </c>
      <c r="W19" s="145" t="e">
        <f t="shared" ref="W19" si="7">U19/S19</f>
        <v>#DIV/0!</v>
      </c>
      <c r="X19" s="132" t="s">
        <v>359</v>
      </c>
      <c r="Y19" s="74"/>
      <c r="Z19" s="186"/>
      <c r="AA19" s="137">
        <f>IF(X19="TEMPS_FIXE",Y19/1607*1607*Z19,Z19)</f>
        <v>0</v>
      </c>
      <c r="AB19" s="144">
        <f t="shared" si="3"/>
        <v>0</v>
      </c>
      <c r="AC19" s="145" t="e">
        <f t="shared" ref="AC19" si="8">AA19/Y19</f>
        <v>#DIV/0!</v>
      </c>
      <c r="AD19" s="132" t="s">
        <v>359</v>
      </c>
      <c r="AE19" s="74"/>
      <c r="AF19" s="186"/>
      <c r="AG19" s="137">
        <f>IF(AD19="TEMPS_FIXE",AE19/1607*1607*AF19,AF19)</f>
        <v>0</v>
      </c>
      <c r="AH19" s="144">
        <f t="shared" si="4"/>
        <v>0</v>
      </c>
      <c r="AI19" s="145" t="e">
        <f t="shared" ref="AI19" si="9">AG19/AE19</f>
        <v>#DIV/0!</v>
      </c>
    </row>
    <row r="20" spans="2:35" ht="19.149999999999999" customHeight="1" x14ac:dyDescent="0.35">
      <c r="B20" s="126"/>
      <c r="C20" s="140" t="s">
        <v>143</v>
      </c>
      <c r="D20" s="140"/>
      <c r="E20" s="207">
        <f>Outil_Calcul_Taux_horaire!$F$35</f>
        <v>32.439513108614236</v>
      </c>
      <c r="F20" s="132" t="s">
        <v>359</v>
      </c>
      <c r="G20" s="74"/>
      <c r="H20" s="186"/>
      <c r="I20" s="137">
        <f t="shared" ref="I20:I31" si="10">IF(F20="TEMPS_FIXE",G20/1607*1607*H20,H20)</f>
        <v>0</v>
      </c>
      <c r="J20" s="144">
        <f t="shared" si="0"/>
        <v>0</v>
      </c>
      <c r="K20" s="145" t="e">
        <f>I20/G20</f>
        <v>#DIV/0!</v>
      </c>
      <c r="L20" s="132" t="s">
        <v>359</v>
      </c>
      <c r="M20" s="74"/>
      <c r="N20" s="186"/>
      <c r="O20" s="137">
        <f t="shared" ref="O20:O31" si="11">IF(L20="TEMPS_FIXE",M20/1607*1607*N20,N20)</f>
        <v>0</v>
      </c>
      <c r="P20" s="144">
        <f t="shared" si="1"/>
        <v>0</v>
      </c>
      <c r="Q20" s="145" t="e">
        <f>O20/M20</f>
        <v>#DIV/0!</v>
      </c>
      <c r="R20" s="132" t="s">
        <v>359</v>
      </c>
      <c r="S20" s="74"/>
      <c r="T20" s="186"/>
      <c r="U20" s="137">
        <f t="shared" ref="U20:U31" si="12">IF(R20="TEMPS_FIXE",S20/1607*1607*T20,T20)</f>
        <v>0</v>
      </c>
      <c r="V20" s="144">
        <f t="shared" si="2"/>
        <v>0</v>
      </c>
      <c r="W20" s="145" t="e">
        <f>U20/S20</f>
        <v>#DIV/0!</v>
      </c>
      <c r="X20" s="132" t="s">
        <v>359</v>
      </c>
      <c r="Y20" s="74"/>
      <c r="Z20" s="186"/>
      <c r="AA20" s="137">
        <f t="shared" ref="AA20:AA31" si="13">IF(X20="TEMPS_FIXE",Y20/1607*1607*Z20,Z20)</f>
        <v>0</v>
      </c>
      <c r="AB20" s="144">
        <f t="shared" si="3"/>
        <v>0</v>
      </c>
      <c r="AC20" s="145" t="e">
        <f>AA20/Y20</f>
        <v>#DIV/0!</v>
      </c>
      <c r="AD20" s="132" t="s">
        <v>359</v>
      </c>
      <c r="AE20" s="74"/>
      <c r="AF20" s="186"/>
      <c r="AG20" s="137">
        <f t="shared" ref="AG20:AG31" si="14">IF(AD20="TEMPS_FIXE",AE20/1607*1607*AF20,AF20)</f>
        <v>0</v>
      </c>
      <c r="AH20" s="144">
        <f t="shared" si="4"/>
        <v>0</v>
      </c>
      <c r="AI20" s="145" t="e">
        <f>AG20/AE20</f>
        <v>#DIV/0!</v>
      </c>
    </row>
    <row r="21" spans="2:35" ht="19.149999999999999" customHeight="1" x14ac:dyDescent="0.35">
      <c r="B21" s="126"/>
      <c r="C21" s="140" t="s">
        <v>18</v>
      </c>
      <c r="D21" s="140"/>
      <c r="E21" s="207">
        <f>Outil_Calcul_Taux_horaire!$F$35</f>
        <v>32.439513108614236</v>
      </c>
      <c r="F21" s="132" t="s">
        <v>359</v>
      </c>
      <c r="G21" s="74"/>
      <c r="H21" s="186"/>
      <c r="I21" s="137">
        <f t="shared" si="10"/>
        <v>0</v>
      </c>
      <c r="J21" s="144">
        <f t="shared" si="0"/>
        <v>0</v>
      </c>
      <c r="K21" s="145" t="e">
        <f t="shared" si="5"/>
        <v>#DIV/0!</v>
      </c>
      <c r="L21" s="132" t="s">
        <v>359</v>
      </c>
      <c r="M21" s="74"/>
      <c r="N21" s="186"/>
      <c r="O21" s="137">
        <f t="shared" si="11"/>
        <v>0</v>
      </c>
      <c r="P21" s="144">
        <f t="shared" si="1"/>
        <v>0</v>
      </c>
      <c r="Q21" s="145" t="e">
        <f t="shared" ref="Q21:Q31" si="15">O21/M21</f>
        <v>#DIV/0!</v>
      </c>
      <c r="R21" s="132" t="s">
        <v>359</v>
      </c>
      <c r="S21" s="74"/>
      <c r="T21" s="186"/>
      <c r="U21" s="137">
        <f t="shared" si="12"/>
        <v>0</v>
      </c>
      <c r="V21" s="144">
        <f t="shared" si="2"/>
        <v>0</v>
      </c>
      <c r="W21" s="145" t="e">
        <f t="shared" ref="W21:W31" si="16">U21/S21</f>
        <v>#DIV/0!</v>
      </c>
      <c r="X21" s="132" t="s">
        <v>359</v>
      </c>
      <c r="Y21" s="74"/>
      <c r="Z21" s="186"/>
      <c r="AA21" s="137">
        <f t="shared" si="13"/>
        <v>0</v>
      </c>
      <c r="AB21" s="144">
        <f t="shared" si="3"/>
        <v>0</v>
      </c>
      <c r="AC21" s="145" t="e">
        <f t="shared" ref="AC21:AC31" si="17">AA21/Y21</f>
        <v>#DIV/0!</v>
      </c>
      <c r="AD21" s="132" t="s">
        <v>359</v>
      </c>
      <c r="AE21" s="74"/>
      <c r="AF21" s="186"/>
      <c r="AG21" s="137">
        <f t="shared" si="14"/>
        <v>0</v>
      </c>
      <c r="AH21" s="144">
        <f t="shared" si="4"/>
        <v>0</v>
      </c>
      <c r="AI21" s="145" t="e">
        <f t="shared" ref="AI21:AI31" si="18">AG21/AE21</f>
        <v>#DIV/0!</v>
      </c>
    </row>
    <row r="22" spans="2:35" ht="19.149999999999999" customHeight="1" x14ac:dyDescent="0.35">
      <c r="B22" s="126"/>
      <c r="C22" s="140" t="s">
        <v>116</v>
      </c>
      <c r="D22" s="140"/>
      <c r="E22" s="207">
        <f>Outil_Calcul_Taux_horaire!$F$35</f>
        <v>32.439513108614236</v>
      </c>
      <c r="F22" s="132" t="s">
        <v>359</v>
      </c>
      <c r="G22" s="74"/>
      <c r="H22" s="186"/>
      <c r="I22" s="137">
        <f t="shared" si="10"/>
        <v>0</v>
      </c>
      <c r="J22" s="144">
        <f t="shared" si="0"/>
        <v>0</v>
      </c>
      <c r="K22" s="145" t="e">
        <f t="shared" si="5"/>
        <v>#DIV/0!</v>
      </c>
      <c r="L22" s="132" t="s">
        <v>359</v>
      </c>
      <c r="M22" s="74"/>
      <c r="N22" s="186"/>
      <c r="O22" s="137">
        <f t="shared" si="11"/>
        <v>0</v>
      </c>
      <c r="P22" s="144">
        <f t="shared" si="1"/>
        <v>0</v>
      </c>
      <c r="Q22" s="145" t="e">
        <f t="shared" si="15"/>
        <v>#DIV/0!</v>
      </c>
      <c r="R22" s="132" t="s">
        <v>359</v>
      </c>
      <c r="S22" s="74"/>
      <c r="T22" s="186"/>
      <c r="U22" s="137">
        <f t="shared" si="12"/>
        <v>0</v>
      </c>
      <c r="V22" s="144">
        <f t="shared" si="2"/>
        <v>0</v>
      </c>
      <c r="W22" s="145" t="e">
        <f t="shared" si="16"/>
        <v>#DIV/0!</v>
      </c>
      <c r="X22" s="132" t="s">
        <v>359</v>
      </c>
      <c r="Y22" s="74"/>
      <c r="Z22" s="186"/>
      <c r="AA22" s="137">
        <f t="shared" si="13"/>
        <v>0</v>
      </c>
      <c r="AB22" s="144">
        <f t="shared" si="3"/>
        <v>0</v>
      </c>
      <c r="AC22" s="145" t="e">
        <f t="shared" si="17"/>
        <v>#DIV/0!</v>
      </c>
      <c r="AD22" s="132" t="s">
        <v>359</v>
      </c>
      <c r="AE22" s="74"/>
      <c r="AF22" s="186"/>
      <c r="AG22" s="137">
        <f t="shared" si="14"/>
        <v>0</v>
      </c>
      <c r="AH22" s="144">
        <f t="shared" si="4"/>
        <v>0</v>
      </c>
      <c r="AI22" s="145" t="e">
        <f t="shared" si="18"/>
        <v>#DIV/0!</v>
      </c>
    </row>
    <row r="23" spans="2:35" ht="19.149999999999999" customHeight="1" x14ac:dyDescent="0.35">
      <c r="B23" s="126"/>
      <c r="C23" s="140" t="s">
        <v>116</v>
      </c>
      <c r="D23" s="140"/>
      <c r="E23" s="207">
        <f>Outil_Calcul_Taux_horaire!$F$35</f>
        <v>32.439513108614236</v>
      </c>
      <c r="F23" s="132" t="s">
        <v>359</v>
      </c>
      <c r="G23" s="74"/>
      <c r="H23" s="186"/>
      <c r="I23" s="137">
        <f t="shared" si="10"/>
        <v>0</v>
      </c>
      <c r="J23" s="144">
        <f t="shared" si="0"/>
        <v>0</v>
      </c>
      <c r="K23" s="145" t="e">
        <f t="shared" si="5"/>
        <v>#DIV/0!</v>
      </c>
      <c r="L23" s="132" t="s">
        <v>359</v>
      </c>
      <c r="M23" s="74"/>
      <c r="N23" s="186"/>
      <c r="O23" s="137">
        <f t="shared" si="11"/>
        <v>0</v>
      </c>
      <c r="P23" s="144">
        <f t="shared" si="1"/>
        <v>0</v>
      </c>
      <c r="Q23" s="145" t="e">
        <f t="shared" si="15"/>
        <v>#DIV/0!</v>
      </c>
      <c r="R23" s="132" t="s">
        <v>359</v>
      </c>
      <c r="S23" s="74"/>
      <c r="T23" s="186"/>
      <c r="U23" s="137">
        <f t="shared" si="12"/>
        <v>0</v>
      </c>
      <c r="V23" s="144">
        <f t="shared" si="2"/>
        <v>0</v>
      </c>
      <c r="W23" s="145" t="e">
        <f t="shared" si="16"/>
        <v>#DIV/0!</v>
      </c>
      <c r="X23" s="132" t="s">
        <v>359</v>
      </c>
      <c r="Y23" s="74"/>
      <c r="Z23" s="186"/>
      <c r="AA23" s="137">
        <f t="shared" si="13"/>
        <v>0</v>
      </c>
      <c r="AB23" s="144">
        <f t="shared" si="3"/>
        <v>0</v>
      </c>
      <c r="AC23" s="145" t="e">
        <f t="shared" si="17"/>
        <v>#DIV/0!</v>
      </c>
      <c r="AD23" s="132" t="s">
        <v>359</v>
      </c>
      <c r="AE23" s="74"/>
      <c r="AF23" s="186"/>
      <c r="AG23" s="137">
        <f t="shared" si="14"/>
        <v>0</v>
      </c>
      <c r="AH23" s="144">
        <f t="shared" si="4"/>
        <v>0</v>
      </c>
      <c r="AI23" s="145" t="e">
        <f t="shared" si="18"/>
        <v>#DIV/0!</v>
      </c>
    </row>
    <row r="24" spans="2:35" ht="19.149999999999999" customHeight="1" x14ac:dyDescent="0.35">
      <c r="B24" s="126"/>
      <c r="C24" s="140" t="s">
        <v>116</v>
      </c>
      <c r="D24" s="140"/>
      <c r="E24" s="207">
        <f>Outil_Calcul_Taux_horaire!$F$35</f>
        <v>32.439513108614236</v>
      </c>
      <c r="F24" s="132" t="s">
        <v>359</v>
      </c>
      <c r="G24" s="74"/>
      <c r="H24" s="186"/>
      <c r="I24" s="137">
        <f t="shared" si="10"/>
        <v>0</v>
      </c>
      <c r="J24" s="144">
        <f t="shared" si="0"/>
        <v>0</v>
      </c>
      <c r="K24" s="145" t="e">
        <f t="shared" si="5"/>
        <v>#DIV/0!</v>
      </c>
      <c r="L24" s="132" t="s">
        <v>359</v>
      </c>
      <c r="M24" s="74"/>
      <c r="N24" s="186"/>
      <c r="O24" s="137">
        <f t="shared" si="11"/>
        <v>0</v>
      </c>
      <c r="P24" s="144">
        <f t="shared" si="1"/>
        <v>0</v>
      </c>
      <c r="Q24" s="145" t="e">
        <f t="shared" si="15"/>
        <v>#DIV/0!</v>
      </c>
      <c r="R24" s="132" t="s">
        <v>359</v>
      </c>
      <c r="S24" s="74"/>
      <c r="T24" s="186"/>
      <c r="U24" s="137">
        <f t="shared" si="12"/>
        <v>0</v>
      </c>
      <c r="V24" s="144">
        <f t="shared" si="2"/>
        <v>0</v>
      </c>
      <c r="W24" s="145" t="e">
        <f t="shared" si="16"/>
        <v>#DIV/0!</v>
      </c>
      <c r="X24" s="132" t="s">
        <v>359</v>
      </c>
      <c r="Y24" s="74"/>
      <c r="Z24" s="186"/>
      <c r="AA24" s="137">
        <f t="shared" si="13"/>
        <v>0</v>
      </c>
      <c r="AB24" s="144">
        <f t="shared" si="3"/>
        <v>0</v>
      </c>
      <c r="AC24" s="145" t="e">
        <f t="shared" si="17"/>
        <v>#DIV/0!</v>
      </c>
      <c r="AD24" s="132" t="s">
        <v>359</v>
      </c>
      <c r="AE24" s="74"/>
      <c r="AF24" s="186"/>
      <c r="AG24" s="137">
        <f t="shared" si="14"/>
        <v>0</v>
      </c>
      <c r="AH24" s="144">
        <f t="shared" si="4"/>
        <v>0</v>
      </c>
      <c r="AI24" s="145" t="e">
        <f t="shared" si="18"/>
        <v>#DIV/0!</v>
      </c>
    </row>
    <row r="25" spans="2:35" ht="19.149999999999999" customHeight="1" x14ac:dyDescent="0.35">
      <c r="B25" s="126"/>
      <c r="C25" s="140" t="s">
        <v>116</v>
      </c>
      <c r="D25" s="140"/>
      <c r="E25" s="207">
        <f>Outil_Calcul_Taux_horaire!$F$35</f>
        <v>32.439513108614236</v>
      </c>
      <c r="F25" s="132" t="s">
        <v>359</v>
      </c>
      <c r="G25" s="74"/>
      <c r="H25" s="186"/>
      <c r="I25" s="137">
        <f t="shared" si="10"/>
        <v>0</v>
      </c>
      <c r="J25" s="144">
        <f t="shared" si="0"/>
        <v>0</v>
      </c>
      <c r="K25" s="145" t="e">
        <f t="shared" si="5"/>
        <v>#DIV/0!</v>
      </c>
      <c r="L25" s="132" t="s">
        <v>359</v>
      </c>
      <c r="M25" s="74"/>
      <c r="N25" s="186"/>
      <c r="O25" s="137">
        <f t="shared" si="11"/>
        <v>0</v>
      </c>
      <c r="P25" s="144">
        <f t="shared" si="1"/>
        <v>0</v>
      </c>
      <c r="Q25" s="145" t="e">
        <f t="shared" si="15"/>
        <v>#DIV/0!</v>
      </c>
      <c r="R25" s="132" t="s">
        <v>359</v>
      </c>
      <c r="S25" s="74"/>
      <c r="T25" s="186"/>
      <c r="U25" s="137">
        <f t="shared" si="12"/>
        <v>0</v>
      </c>
      <c r="V25" s="144">
        <f t="shared" si="2"/>
        <v>0</v>
      </c>
      <c r="W25" s="145" t="e">
        <f t="shared" si="16"/>
        <v>#DIV/0!</v>
      </c>
      <c r="X25" s="132" t="s">
        <v>359</v>
      </c>
      <c r="Y25" s="74"/>
      <c r="Z25" s="186"/>
      <c r="AA25" s="137">
        <f t="shared" si="13"/>
        <v>0</v>
      </c>
      <c r="AB25" s="144">
        <f t="shared" si="3"/>
        <v>0</v>
      </c>
      <c r="AC25" s="145" t="e">
        <f t="shared" si="17"/>
        <v>#DIV/0!</v>
      </c>
      <c r="AD25" s="132" t="s">
        <v>359</v>
      </c>
      <c r="AE25" s="74"/>
      <c r="AF25" s="186"/>
      <c r="AG25" s="137">
        <f t="shared" si="14"/>
        <v>0</v>
      </c>
      <c r="AH25" s="144">
        <f t="shared" si="4"/>
        <v>0</v>
      </c>
      <c r="AI25" s="145" t="e">
        <f t="shared" si="18"/>
        <v>#DIV/0!</v>
      </c>
    </row>
    <row r="26" spans="2:35" ht="19.149999999999999" customHeight="1" x14ac:dyDescent="0.35">
      <c r="B26" s="126"/>
      <c r="C26" s="140" t="s">
        <v>116</v>
      </c>
      <c r="D26" s="140"/>
      <c r="E26" s="207">
        <f>Outil_Calcul_Taux_horaire!$F$35</f>
        <v>32.439513108614236</v>
      </c>
      <c r="F26" s="132" t="s">
        <v>359</v>
      </c>
      <c r="G26" s="74"/>
      <c r="H26" s="186"/>
      <c r="I26" s="137">
        <f t="shared" si="10"/>
        <v>0</v>
      </c>
      <c r="J26" s="144">
        <f t="shared" si="0"/>
        <v>0</v>
      </c>
      <c r="K26" s="145" t="e">
        <f t="shared" si="5"/>
        <v>#DIV/0!</v>
      </c>
      <c r="L26" s="132" t="s">
        <v>359</v>
      </c>
      <c r="M26" s="74"/>
      <c r="N26" s="186"/>
      <c r="O26" s="137">
        <f t="shared" si="11"/>
        <v>0</v>
      </c>
      <c r="P26" s="144">
        <f t="shared" si="1"/>
        <v>0</v>
      </c>
      <c r="Q26" s="145" t="e">
        <f t="shared" si="15"/>
        <v>#DIV/0!</v>
      </c>
      <c r="R26" s="132" t="s">
        <v>359</v>
      </c>
      <c r="S26" s="74"/>
      <c r="T26" s="186"/>
      <c r="U26" s="137">
        <f t="shared" si="12"/>
        <v>0</v>
      </c>
      <c r="V26" s="144">
        <f t="shared" si="2"/>
        <v>0</v>
      </c>
      <c r="W26" s="145" t="e">
        <f t="shared" si="16"/>
        <v>#DIV/0!</v>
      </c>
      <c r="X26" s="132" t="s">
        <v>359</v>
      </c>
      <c r="Y26" s="74"/>
      <c r="Z26" s="186"/>
      <c r="AA26" s="137">
        <f t="shared" si="13"/>
        <v>0</v>
      </c>
      <c r="AB26" s="144">
        <f t="shared" si="3"/>
        <v>0</v>
      </c>
      <c r="AC26" s="145" t="e">
        <f t="shared" si="17"/>
        <v>#DIV/0!</v>
      </c>
      <c r="AD26" s="132" t="s">
        <v>359</v>
      </c>
      <c r="AE26" s="74"/>
      <c r="AF26" s="186"/>
      <c r="AG26" s="137">
        <f t="shared" si="14"/>
        <v>0</v>
      </c>
      <c r="AH26" s="144">
        <f t="shared" si="4"/>
        <v>0</v>
      </c>
      <c r="AI26" s="145" t="e">
        <f t="shared" si="18"/>
        <v>#DIV/0!</v>
      </c>
    </row>
    <row r="27" spans="2:35" ht="19.149999999999999" customHeight="1" x14ac:dyDescent="0.35">
      <c r="B27" s="126"/>
      <c r="C27" s="140" t="s">
        <v>116</v>
      </c>
      <c r="D27" s="140"/>
      <c r="E27" s="207">
        <f>Outil_Calcul_Taux_horaire!$F$35</f>
        <v>32.439513108614236</v>
      </c>
      <c r="F27" s="132" t="s">
        <v>359</v>
      </c>
      <c r="G27" s="74"/>
      <c r="H27" s="186"/>
      <c r="I27" s="137">
        <f t="shared" si="10"/>
        <v>0</v>
      </c>
      <c r="J27" s="144">
        <f t="shared" si="0"/>
        <v>0</v>
      </c>
      <c r="K27" s="145" t="e">
        <f t="shared" si="5"/>
        <v>#DIV/0!</v>
      </c>
      <c r="L27" s="132" t="s">
        <v>359</v>
      </c>
      <c r="M27" s="74"/>
      <c r="N27" s="186"/>
      <c r="O27" s="137">
        <f t="shared" si="11"/>
        <v>0</v>
      </c>
      <c r="P27" s="144">
        <f t="shared" si="1"/>
        <v>0</v>
      </c>
      <c r="Q27" s="145" t="e">
        <f t="shared" si="15"/>
        <v>#DIV/0!</v>
      </c>
      <c r="R27" s="132" t="s">
        <v>359</v>
      </c>
      <c r="S27" s="74"/>
      <c r="T27" s="186"/>
      <c r="U27" s="137">
        <f t="shared" si="12"/>
        <v>0</v>
      </c>
      <c r="V27" s="144">
        <f t="shared" si="2"/>
        <v>0</v>
      </c>
      <c r="W27" s="145" t="e">
        <f t="shared" si="16"/>
        <v>#DIV/0!</v>
      </c>
      <c r="X27" s="132" t="s">
        <v>359</v>
      </c>
      <c r="Y27" s="74"/>
      <c r="Z27" s="186"/>
      <c r="AA27" s="137">
        <f t="shared" si="13"/>
        <v>0</v>
      </c>
      <c r="AB27" s="144">
        <f t="shared" si="3"/>
        <v>0</v>
      </c>
      <c r="AC27" s="145" t="e">
        <f t="shared" si="17"/>
        <v>#DIV/0!</v>
      </c>
      <c r="AD27" s="132" t="s">
        <v>359</v>
      </c>
      <c r="AE27" s="74"/>
      <c r="AF27" s="186"/>
      <c r="AG27" s="137">
        <f t="shared" si="14"/>
        <v>0</v>
      </c>
      <c r="AH27" s="144">
        <f t="shared" si="4"/>
        <v>0</v>
      </c>
      <c r="AI27" s="145" t="e">
        <f t="shared" si="18"/>
        <v>#DIV/0!</v>
      </c>
    </row>
    <row r="28" spans="2:35" ht="19.149999999999999" customHeight="1" x14ac:dyDescent="0.35">
      <c r="B28" s="126"/>
      <c r="C28" s="140" t="s">
        <v>116</v>
      </c>
      <c r="D28" s="141"/>
      <c r="E28" s="207">
        <f>Outil_Calcul_Taux_horaire!$F$35</f>
        <v>32.439513108614236</v>
      </c>
      <c r="F28" s="132" t="s">
        <v>359</v>
      </c>
      <c r="G28" s="142"/>
      <c r="H28" s="186"/>
      <c r="I28" s="137">
        <f t="shared" si="10"/>
        <v>0</v>
      </c>
      <c r="J28" s="144">
        <f t="shared" si="0"/>
        <v>0</v>
      </c>
      <c r="K28" s="145" t="e">
        <f t="shared" si="5"/>
        <v>#DIV/0!</v>
      </c>
      <c r="L28" s="132" t="s">
        <v>359</v>
      </c>
      <c r="M28" s="142"/>
      <c r="N28" s="186"/>
      <c r="O28" s="137">
        <f t="shared" si="11"/>
        <v>0</v>
      </c>
      <c r="P28" s="144">
        <f t="shared" si="1"/>
        <v>0</v>
      </c>
      <c r="Q28" s="145" t="e">
        <f t="shared" si="15"/>
        <v>#DIV/0!</v>
      </c>
      <c r="R28" s="132" t="s">
        <v>359</v>
      </c>
      <c r="S28" s="142"/>
      <c r="T28" s="186"/>
      <c r="U28" s="137">
        <f t="shared" si="12"/>
        <v>0</v>
      </c>
      <c r="V28" s="144">
        <f t="shared" si="2"/>
        <v>0</v>
      </c>
      <c r="W28" s="145" t="e">
        <f t="shared" si="16"/>
        <v>#DIV/0!</v>
      </c>
      <c r="X28" s="132" t="s">
        <v>359</v>
      </c>
      <c r="Y28" s="142"/>
      <c r="Z28" s="186"/>
      <c r="AA28" s="137">
        <f t="shared" si="13"/>
        <v>0</v>
      </c>
      <c r="AB28" s="144">
        <f t="shared" si="3"/>
        <v>0</v>
      </c>
      <c r="AC28" s="145" t="e">
        <f t="shared" si="17"/>
        <v>#DIV/0!</v>
      </c>
      <c r="AD28" s="132" t="s">
        <v>359</v>
      </c>
      <c r="AE28" s="142"/>
      <c r="AF28" s="186"/>
      <c r="AG28" s="137">
        <f t="shared" si="14"/>
        <v>0</v>
      </c>
      <c r="AH28" s="144">
        <f t="shared" si="4"/>
        <v>0</v>
      </c>
      <c r="AI28" s="145" t="e">
        <f t="shared" si="18"/>
        <v>#DIV/0!</v>
      </c>
    </row>
    <row r="29" spans="2:35" ht="19.149999999999999" customHeight="1" x14ac:dyDescent="0.35">
      <c r="B29" s="126"/>
      <c r="C29" s="140" t="s">
        <v>116</v>
      </c>
      <c r="D29" s="141"/>
      <c r="E29" s="207">
        <f>Outil_Calcul_Taux_horaire!$F$35</f>
        <v>32.439513108614236</v>
      </c>
      <c r="F29" s="132" t="s">
        <v>359</v>
      </c>
      <c r="G29" s="142"/>
      <c r="H29" s="186"/>
      <c r="I29" s="137">
        <f t="shared" si="10"/>
        <v>0</v>
      </c>
      <c r="J29" s="144">
        <f t="shared" si="0"/>
        <v>0</v>
      </c>
      <c r="K29" s="145" t="e">
        <f t="shared" si="5"/>
        <v>#DIV/0!</v>
      </c>
      <c r="L29" s="132" t="s">
        <v>359</v>
      </c>
      <c r="M29" s="142"/>
      <c r="N29" s="186"/>
      <c r="O29" s="137">
        <f t="shared" si="11"/>
        <v>0</v>
      </c>
      <c r="P29" s="144">
        <f t="shared" si="1"/>
        <v>0</v>
      </c>
      <c r="Q29" s="145" t="e">
        <f t="shared" si="15"/>
        <v>#DIV/0!</v>
      </c>
      <c r="R29" s="132" t="s">
        <v>359</v>
      </c>
      <c r="S29" s="142"/>
      <c r="T29" s="186"/>
      <c r="U29" s="137">
        <f t="shared" si="12"/>
        <v>0</v>
      </c>
      <c r="V29" s="144">
        <f t="shared" si="2"/>
        <v>0</v>
      </c>
      <c r="W29" s="145" t="e">
        <f t="shared" si="16"/>
        <v>#DIV/0!</v>
      </c>
      <c r="X29" s="132" t="s">
        <v>359</v>
      </c>
      <c r="Y29" s="142"/>
      <c r="Z29" s="186"/>
      <c r="AA29" s="137">
        <f t="shared" si="13"/>
        <v>0</v>
      </c>
      <c r="AB29" s="144">
        <f t="shared" si="3"/>
        <v>0</v>
      </c>
      <c r="AC29" s="145" t="e">
        <f t="shared" si="17"/>
        <v>#DIV/0!</v>
      </c>
      <c r="AD29" s="132" t="s">
        <v>359</v>
      </c>
      <c r="AE29" s="142"/>
      <c r="AF29" s="186"/>
      <c r="AG29" s="137">
        <f t="shared" si="14"/>
        <v>0</v>
      </c>
      <c r="AH29" s="144">
        <f t="shared" si="4"/>
        <v>0</v>
      </c>
      <c r="AI29" s="145" t="e">
        <f t="shared" si="18"/>
        <v>#DIV/0!</v>
      </c>
    </row>
    <row r="30" spans="2:35" ht="19.149999999999999" customHeight="1" x14ac:dyDescent="0.35">
      <c r="B30" s="126"/>
      <c r="C30" s="140" t="s">
        <v>116</v>
      </c>
      <c r="D30" s="141"/>
      <c r="E30" s="207">
        <f>Outil_Calcul_Taux_horaire!$F$35</f>
        <v>32.439513108614236</v>
      </c>
      <c r="F30" s="132" t="s">
        <v>359</v>
      </c>
      <c r="G30" s="142"/>
      <c r="H30" s="186"/>
      <c r="I30" s="137">
        <f t="shared" si="10"/>
        <v>0</v>
      </c>
      <c r="J30" s="144">
        <f t="shared" si="0"/>
        <v>0</v>
      </c>
      <c r="K30" s="145" t="e">
        <f t="shared" si="5"/>
        <v>#DIV/0!</v>
      </c>
      <c r="L30" s="132" t="s">
        <v>359</v>
      </c>
      <c r="M30" s="142"/>
      <c r="N30" s="186"/>
      <c r="O30" s="137">
        <f t="shared" si="11"/>
        <v>0</v>
      </c>
      <c r="P30" s="144">
        <f t="shared" si="1"/>
        <v>0</v>
      </c>
      <c r="Q30" s="145" t="e">
        <f t="shared" si="15"/>
        <v>#DIV/0!</v>
      </c>
      <c r="R30" s="132" t="s">
        <v>359</v>
      </c>
      <c r="S30" s="142"/>
      <c r="T30" s="186"/>
      <c r="U30" s="137">
        <f t="shared" si="12"/>
        <v>0</v>
      </c>
      <c r="V30" s="144">
        <f t="shared" si="2"/>
        <v>0</v>
      </c>
      <c r="W30" s="145" t="e">
        <f t="shared" si="16"/>
        <v>#DIV/0!</v>
      </c>
      <c r="X30" s="132" t="s">
        <v>359</v>
      </c>
      <c r="Y30" s="142"/>
      <c r="Z30" s="186"/>
      <c r="AA30" s="137">
        <f t="shared" si="13"/>
        <v>0</v>
      </c>
      <c r="AB30" s="144">
        <f t="shared" si="3"/>
        <v>0</v>
      </c>
      <c r="AC30" s="145" t="e">
        <f t="shared" si="17"/>
        <v>#DIV/0!</v>
      </c>
      <c r="AD30" s="132" t="s">
        <v>359</v>
      </c>
      <c r="AE30" s="142"/>
      <c r="AF30" s="186"/>
      <c r="AG30" s="137">
        <f t="shared" si="14"/>
        <v>0</v>
      </c>
      <c r="AH30" s="144">
        <f t="shared" si="4"/>
        <v>0</v>
      </c>
      <c r="AI30" s="145" t="e">
        <f t="shared" si="18"/>
        <v>#DIV/0!</v>
      </c>
    </row>
    <row r="31" spans="2:35" ht="19.149999999999999" customHeight="1" x14ac:dyDescent="0.35">
      <c r="B31" s="126"/>
      <c r="C31" s="140" t="s">
        <v>116</v>
      </c>
      <c r="D31" s="141"/>
      <c r="E31" s="207">
        <f>Outil_Calcul_Taux_horaire!$F$35</f>
        <v>32.439513108614236</v>
      </c>
      <c r="F31" s="132" t="s">
        <v>359</v>
      </c>
      <c r="G31" s="142"/>
      <c r="H31" s="186"/>
      <c r="I31" s="137">
        <f t="shared" si="10"/>
        <v>0</v>
      </c>
      <c r="J31" s="144">
        <f t="shared" si="0"/>
        <v>0</v>
      </c>
      <c r="K31" s="145" t="e">
        <f t="shared" si="5"/>
        <v>#DIV/0!</v>
      </c>
      <c r="L31" s="132" t="s">
        <v>359</v>
      </c>
      <c r="M31" s="142"/>
      <c r="N31" s="186"/>
      <c r="O31" s="137">
        <f t="shared" si="11"/>
        <v>0</v>
      </c>
      <c r="P31" s="144">
        <f t="shared" si="1"/>
        <v>0</v>
      </c>
      <c r="Q31" s="145" t="e">
        <f t="shared" si="15"/>
        <v>#DIV/0!</v>
      </c>
      <c r="R31" s="132" t="s">
        <v>359</v>
      </c>
      <c r="S31" s="142"/>
      <c r="T31" s="186"/>
      <c r="U31" s="137">
        <f t="shared" si="12"/>
        <v>0</v>
      </c>
      <c r="V31" s="144">
        <f t="shared" si="2"/>
        <v>0</v>
      </c>
      <c r="W31" s="145" t="e">
        <f t="shared" si="16"/>
        <v>#DIV/0!</v>
      </c>
      <c r="X31" s="132" t="s">
        <v>359</v>
      </c>
      <c r="Y31" s="142"/>
      <c r="Z31" s="186"/>
      <c r="AA31" s="137">
        <f t="shared" si="13"/>
        <v>0</v>
      </c>
      <c r="AB31" s="144">
        <f t="shared" si="3"/>
        <v>0</v>
      </c>
      <c r="AC31" s="145" t="e">
        <f t="shared" si="17"/>
        <v>#DIV/0!</v>
      </c>
      <c r="AD31" s="132" t="s">
        <v>359</v>
      </c>
      <c r="AE31" s="142"/>
      <c r="AF31" s="186"/>
      <c r="AG31" s="137">
        <f t="shared" si="14"/>
        <v>0</v>
      </c>
      <c r="AH31" s="144">
        <f t="shared" si="4"/>
        <v>0</v>
      </c>
      <c r="AI31" s="145" t="e">
        <f t="shared" si="18"/>
        <v>#DIV/0!</v>
      </c>
    </row>
    <row r="32" spans="2:35" ht="21.75" customHeight="1" x14ac:dyDescent="0.35">
      <c r="C32" s="11" t="s">
        <v>19</v>
      </c>
      <c r="D32" s="146"/>
      <c r="E32" s="146"/>
      <c r="F32" s="146"/>
      <c r="G32" s="146"/>
      <c r="H32" s="146"/>
      <c r="I32" s="146"/>
      <c r="J32" s="144">
        <f>SUM(J18:J31)</f>
        <v>30756.875563670415</v>
      </c>
      <c r="K32" s="146"/>
      <c r="L32" s="146"/>
      <c r="M32" s="146"/>
      <c r="N32" s="146"/>
      <c r="O32" s="146"/>
      <c r="P32" s="144">
        <f>SUM(P18:P31)</f>
        <v>0</v>
      </c>
      <c r="Q32" s="146"/>
      <c r="R32" s="146"/>
      <c r="S32" s="146"/>
      <c r="T32" s="146"/>
      <c r="U32" s="146"/>
      <c r="V32" s="144">
        <f>SUM(V18:V31)</f>
        <v>0</v>
      </c>
      <c r="W32" s="146"/>
      <c r="X32" s="146"/>
      <c r="Y32" s="146"/>
      <c r="Z32" s="146"/>
      <c r="AA32" s="146"/>
      <c r="AB32" s="144">
        <f>SUM(AB18:AB31)</f>
        <v>0</v>
      </c>
      <c r="AC32" s="146"/>
      <c r="AD32" s="146"/>
      <c r="AE32" s="146"/>
      <c r="AF32" s="146"/>
      <c r="AG32" s="146"/>
      <c r="AH32" s="144">
        <f>SUM(AH18:AH31)</f>
        <v>0</v>
      </c>
      <c r="AI32" s="146"/>
    </row>
    <row r="34" spans="2:5" x14ac:dyDescent="0.35">
      <c r="C34" s="16"/>
      <c r="D34" s="16"/>
      <c r="E34" s="16"/>
    </row>
    <row r="35" spans="2:5" s="176" customFormat="1" ht="15.5" x14ac:dyDescent="0.35">
      <c r="B35" s="174" t="s">
        <v>58</v>
      </c>
      <c r="C35" s="175" t="s">
        <v>330</v>
      </c>
      <c r="D35" s="175"/>
      <c r="E35" s="175"/>
    </row>
    <row r="36" spans="2:5" s="176" customFormat="1" ht="15.5" x14ac:dyDescent="0.35">
      <c r="B36" s="174" t="s">
        <v>59</v>
      </c>
      <c r="C36" s="175" t="s">
        <v>331</v>
      </c>
      <c r="D36" s="175"/>
      <c r="E36" s="175"/>
    </row>
    <row r="37" spans="2:5" s="176" customFormat="1" ht="15.5" x14ac:dyDescent="0.35">
      <c r="B37" s="174"/>
      <c r="C37" s="175" t="s">
        <v>328</v>
      </c>
      <c r="D37" s="175"/>
      <c r="E37" s="175"/>
    </row>
    <row r="38" spans="2:5" s="176" customFormat="1" ht="15.5" x14ac:dyDescent="0.35">
      <c r="B38" s="174"/>
      <c r="C38" s="175" t="s">
        <v>329</v>
      </c>
      <c r="D38" s="175"/>
      <c r="E38" s="175"/>
    </row>
    <row r="39" spans="2:5" s="176" customFormat="1" ht="15.5" x14ac:dyDescent="0.35">
      <c r="B39" s="174" t="s">
        <v>60</v>
      </c>
      <c r="C39" s="176" t="s">
        <v>334</v>
      </c>
    </row>
    <row r="40" spans="2:5" s="176" customFormat="1" ht="15.5" x14ac:dyDescent="0.35">
      <c r="B40" s="174"/>
      <c r="C40" s="176" t="s">
        <v>333</v>
      </c>
    </row>
    <row r="41" spans="2:5" s="176" customFormat="1" ht="15.5" x14ac:dyDescent="0.35">
      <c r="B41" s="174"/>
      <c r="C41" s="176" t="s">
        <v>335</v>
      </c>
    </row>
    <row r="42" spans="2:5" s="176" customFormat="1" ht="15.5" x14ac:dyDescent="0.35">
      <c r="B42" s="174"/>
      <c r="C42" s="176" t="s">
        <v>336</v>
      </c>
    </row>
    <row r="43" spans="2:5" s="176" customFormat="1" ht="15.5" x14ac:dyDescent="0.35">
      <c r="B43" s="174" t="s">
        <v>61</v>
      </c>
      <c r="C43" s="176" t="s">
        <v>338</v>
      </c>
    </row>
    <row r="44" spans="2:5" s="176" customFormat="1" ht="15.5" x14ac:dyDescent="0.35">
      <c r="B44" s="174"/>
      <c r="C44" s="176" t="s">
        <v>339</v>
      </c>
    </row>
    <row r="45" spans="2:5" s="176" customFormat="1" ht="15.65" customHeight="1" x14ac:dyDescent="0.35"/>
    <row r="46" spans="2:5" s="176" customFormat="1" ht="15.5" x14ac:dyDescent="0.35"/>
    <row r="48" spans="2:5" ht="15" customHeight="1" x14ac:dyDescent="0.35">
      <c r="D48" s="177" t="s">
        <v>340</v>
      </c>
      <c r="E48" s="176"/>
    </row>
    <row r="49" spans="4:5" ht="13.9" customHeight="1" x14ac:dyDescent="0.35">
      <c r="D49" s="177" t="s">
        <v>341</v>
      </c>
      <c r="E49" s="176"/>
    </row>
    <row r="50" spans="4:5" ht="13.9" customHeight="1" x14ac:dyDescent="0.35">
      <c r="D50" s="178" t="s">
        <v>349</v>
      </c>
      <c r="E50" s="176"/>
    </row>
    <row r="51" spans="4:5" ht="13.9" customHeight="1" x14ac:dyDescent="0.35">
      <c r="D51" s="178" t="s">
        <v>350</v>
      </c>
      <c r="E51" s="176"/>
    </row>
    <row r="52" spans="4:5" ht="13.9" customHeight="1" x14ac:dyDescent="0.35">
      <c r="D52" s="180" t="s">
        <v>351</v>
      </c>
      <c r="E52" s="176"/>
    </row>
    <row r="53" spans="4:5" ht="13.9" customHeight="1" x14ac:dyDescent="0.35">
      <c r="D53" s="176" t="s">
        <v>342</v>
      </c>
      <c r="E53" s="176"/>
    </row>
    <row r="54" spans="4:5" ht="13.9" customHeight="1" x14ac:dyDescent="0.35">
      <c r="D54" s="179" t="s">
        <v>347</v>
      </c>
      <c r="E54" s="176" t="s">
        <v>343</v>
      </c>
    </row>
    <row r="55" spans="4:5" ht="13.9" customHeight="1" x14ac:dyDescent="0.35">
      <c r="D55" s="179" t="s">
        <v>347</v>
      </c>
      <c r="E55" s="176" t="s">
        <v>344</v>
      </c>
    </row>
    <row r="56" spans="4:5" ht="13.9" customHeight="1" x14ac:dyDescent="0.35">
      <c r="D56" s="177" t="s">
        <v>345</v>
      </c>
      <c r="E56" s="176"/>
    </row>
    <row r="57" spans="4:5" ht="13.9" customHeight="1" x14ac:dyDescent="0.35">
      <c r="D57" s="178" t="s">
        <v>349</v>
      </c>
      <c r="E57" s="176"/>
    </row>
    <row r="58" spans="4:5" ht="13.9" customHeight="1" x14ac:dyDescent="0.35">
      <c r="D58" s="176" t="s">
        <v>346</v>
      </c>
      <c r="E58" s="176"/>
    </row>
    <row r="59" spans="4:5" ht="13.9" customHeight="1" x14ac:dyDescent="0.35">
      <c r="D59" s="178" t="s">
        <v>352</v>
      </c>
      <c r="E59" s="176"/>
    </row>
    <row r="60" spans="4:5" ht="13.9" customHeight="1" x14ac:dyDescent="0.35">
      <c r="D60" s="178" t="s">
        <v>353</v>
      </c>
      <c r="E60" s="176"/>
    </row>
    <row r="61" spans="4:5" ht="13.9" customHeight="1" x14ac:dyDescent="0.35">
      <c r="D61" s="178" t="s">
        <v>348</v>
      </c>
      <c r="E61" s="176"/>
    </row>
    <row r="62" spans="4:5" ht="13.9" customHeight="1" x14ac:dyDescent="0.35">
      <c r="D62" s="176" t="s">
        <v>342</v>
      </c>
      <c r="E62" s="176"/>
    </row>
    <row r="63" spans="4:5" ht="13.9" customHeight="1" x14ac:dyDescent="0.35">
      <c r="D63" s="179" t="s">
        <v>347</v>
      </c>
      <c r="E63" s="176" t="s">
        <v>343</v>
      </c>
    </row>
    <row r="64" spans="4:5" ht="13.9" customHeight="1" x14ac:dyDescent="0.35">
      <c r="D64" s="179" t="s">
        <v>347</v>
      </c>
      <c r="E64" s="176" t="s">
        <v>344</v>
      </c>
    </row>
    <row r="65" spans="4:4" ht="13.9" customHeight="1" x14ac:dyDescent="0.35">
      <c r="D65" s="176"/>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6"/>
  <sheetViews>
    <sheetView showGridLines="0" topLeftCell="A17" zoomScale="70" zoomScaleNormal="70" workbookViewId="0">
      <selection activeCell="C21" sqref="C21"/>
    </sheetView>
  </sheetViews>
  <sheetFormatPr baseColWidth="10" defaultRowHeight="14.5" x14ac:dyDescent="0.35"/>
  <cols>
    <col min="1" max="1" width="3.54296875" customWidth="1"/>
    <col min="2" max="2" width="28.81640625" customWidth="1"/>
    <col min="3" max="7" width="21.453125" customWidth="1"/>
    <col min="8" max="8" width="8.453125" customWidth="1"/>
    <col min="9" max="9" width="25.7265625" style="1" customWidth="1"/>
  </cols>
  <sheetData>
    <row r="1" spans="1:15" ht="15" thickBot="1" x14ac:dyDescent="0.4"/>
    <row r="2" spans="1:15" x14ac:dyDescent="0.35">
      <c r="D2" s="241" t="s">
        <v>5</v>
      </c>
      <c r="E2" s="242"/>
      <c r="F2" s="242"/>
      <c r="G2" s="243"/>
      <c r="H2" s="28"/>
    </row>
    <row r="3" spans="1:15" x14ac:dyDescent="0.35">
      <c r="D3" s="244"/>
      <c r="E3" s="245"/>
      <c r="F3" s="245"/>
      <c r="G3" s="246"/>
      <c r="H3" s="17"/>
    </row>
    <row r="4" spans="1:15" ht="15" thickBot="1" x14ac:dyDescent="0.4">
      <c r="D4" s="247" t="s">
        <v>124</v>
      </c>
      <c r="E4" s="248"/>
      <c r="F4" s="248"/>
      <c r="G4" s="249"/>
      <c r="H4" s="28"/>
    </row>
    <row r="6" spans="1:15" s="2" customFormat="1" x14ac:dyDescent="0.35">
      <c r="B6" s="56" t="s">
        <v>131</v>
      </c>
    </row>
    <row r="7" spans="1:15" s="2" customFormat="1" x14ac:dyDescent="0.35"/>
    <row r="8" spans="1:15" s="2" customFormat="1" x14ac:dyDescent="0.35">
      <c r="B8" s="35" t="s">
        <v>0</v>
      </c>
      <c r="C8" s="70" t="str">
        <f>+DEPENSES!B8</f>
        <v>à compléter</v>
      </c>
      <c r="D8" s="70"/>
      <c r="E8" s="70"/>
      <c r="F8" s="70"/>
      <c r="G8" s="70"/>
      <c r="H8" s="70"/>
      <c r="I8" s="70"/>
      <c r="J8" s="3"/>
      <c r="K8" s="3"/>
      <c r="L8" s="3"/>
      <c r="M8" s="3"/>
      <c r="N8" s="3"/>
      <c r="O8" s="3"/>
    </row>
    <row r="9" spans="1:15" s="2" customFormat="1" x14ac:dyDescent="0.35">
      <c r="B9" s="35" t="s">
        <v>2</v>
      </c>
      <c r="C9" s="70" t="str">
        <f>DEPENSES!B9</f>
        <v>à compléter</v>
      </c>
      <c r="D9" s="70"/>
      <c r="E9" s="70"/>
      <c r="F9" s="70"/>
      <c r="G9" s="70"/>
      <c r="H9" s="70"/>
      <c r="I9" s="70"/>
      <c r="J9" s="3"/>
      <c r="K9" s="3"/>
      <c r="L9" s="3"/>
      <c r="M9" s="3"/>
      <c r="N9" s="3"/>
      <c r="O9" s="3"/>
    </row>
    <row r="10" spans="1:15" ht="25" x14ac:dyDescent="0.35">
      <c r="B10" s="67" t="s">
        <v>55</v>
      </c>
      <c r="C10" s="68" t="str">
        <f>+DEPENSES!B10</f>
        <v>à compléter (SUD*****)</v>
      </c>
      <c r="D10" s="68"/>
      <c r="E10" s="68"/>
      <c r="F10" s="68"/>
      <c r="G10" s="68"/>
      <c r="H10" s="68"/>
      <c r="I10" s="69"/>
    </row>
    <row r="11" spans="1:15" x14ac:dyDescent="0.35">
      <c r="A11" s="71"/>
      <c r="B11" s="258" t="s">
        <v>56</v>
      </c>
      <c r="C11" s="65" t="s">
        <v>53</v>
      </c>
      <c r="D11" s="73">
        <f>+DEPENSES!D11</f>
        <v>0</v>
      </c>
      <c r="E11" s="72"/>
      <c r="I11"/>
    </row>
    <row r="12" spans="1:15" x14ac:dyDescent="0.35">
      <c r="A12" s="71"/>
      <c r="B12" s="258"/>
      <c r="C12" s="21" t="s">
        <v>54</v>
      </c>
      <c r="D12" s="73">
        <f>+DEPENSES!D12</f>
        <v>0</v>
      </c>
      <c r="E12" s="72"/>
      <c r="I12"/>
    </row>
    <row r="13" spans="1:15" ht="18.5" x14ac:dyDescent="0.35">
      <c r="B13" s="257"/>
      <c r="C13" s="257"/>
      <c r="D13" s="257"/>
      <c r="E13" s="257"/>
      <c r="F13" s="257"/>
      <c r="G13" s="257"/>
      <c r="H13" s="257"/>
      <c r="I13" s="257"/>
    </row>
    <row r="14" spans="1:15" x14ac:dyDescent="0.35">
      <c r="B14" s="256" t="s">
        <v>118</v>
      </c>
      <c r="C14" s="256"/>
      <c r="D14" s="256"/>
      <c r="E14" s="256" t="s">
        <v>117</v>
      </c>
      <c r="F14" s="256"/>
      <c r="G14" s="256"/>
      <c r="H14" s="256"/>
      <c r="I14" s="256"/>
    </row>
    <row r="15" spans="1:15" ht="39" customHeight="1" x14ac:dyDescent="0.35">
      <c r="B15" s="255" t="s">
        <v>365</v>
      </c>
      <c r="C15" s="255"/>
      <c r="D15" s="255" t="s">
        <v>365</v>
      </c>
      <c r="E15" s="255"/>
      <c r="F15" s="255"/>
      <c r="G15" s="255"/>
      <c r="H15" s="255"/>
      <c r="I15" s="255"/>
    </row>
    <row r="16" spans="1:15" ht="15" thickBot="1" x14ac:dyDescent="0.4"/>
    <row r="17" spans="2:9" s="24" customFormat="1" ht="39.5" thickBot="1" x14ac:dyDescent="0.4">
      <c r="B17" s="48" t="s">
        <v>20</v>
      </c>
      <c r="C17" s="49" t="s">
        <v>357</v>
      </c>
      <c r="D17" s="49" t="s">
        <v>356</v>
      </c>
      <c r="E17" s="49" t="s">
        <v>358</v>
      </c>
      <c r="F17" s="49" t="s">
        <v>22</v>
      </c>
      <c r="G17" s="49" t="s">
        <v>21</v>
      </c>
      <c r="H17" s="50" t="s">
        <v>33</v>
      </c>
      <c r="I17" s="51" t="s">
        <v>34</v>
      </c>
    </row>
    <row r="19" spans="2:9" ht="31.5" customHeight="1" x14ac:dyDescent="0.35">
      <c r="B19" s="52" t="s">
        <v>26</v>
      </c>
      <c r="C19" s="43" t="s">
        <v>32</v>
      </c>
      <c r="D19" s="43" t="s">
        <v>32</v>
      </c>
      <c r="E19" s="43" t="s">
        <v>32</v>
      </c>
      <c r="F19" s="43" t="s">
        <v>32</v>
      </c>
      <c r="G19" s="190">
        <f>MIN((DEPENSES!K22-SUM(G20:G29)-RESSOURCES!G33-RESSOURCES!G35),DEPENSES!K22*50%)</f>
        <v>21529.812894569292</v>
      </c>
      <c r="H19" s="120">
        <f>G19/G36</f>
        <v>0.5</v>
      </c>
      <c r="I19" s="12" t="str">
        <f>IF(G19&lt;=G36*50%,"","Attention le montant FSE demandé est supérieur à 50% du coût total éligible")</f>
        <v/>
      </c>
    </row>
    <row r="20" spans="2:9" ht="33.75" customHeight="1" x14ac:dyDescent="0.35">
      <c r="B20" s="53" t="s">
        <v>44</v>
      </c>
      <c r="C20" s="184" t="s">
        <v>49</v>
      </c>
      <c r="D20" s="30">
        <v>0</v>
      </c>
      <c r="E20" s="30">
        <v>0</v>
      </c>
      <c r="F20" s="29"/>
      <c r="G20" s="30">
        <v>100</v>
      </c>
      <c r="H20" s="34">
        <f>G20/G36</f>
        <v>2.3223611020145962E-3</v>
      </c>
      <c r="I20" s="12" t="str">
        <f>IF(G20&gt;0,"Joindre le courrier de demande, ou la lettre d'intention, ou l'acte attributif correspondant","")</f>
        <v>Joindre le courrier de demande, ou la lettre d'intention, ou l'acte attributif correspondant</v>
      </c>
    </row>
    <row r="21" spans="2:9" ht="33.75" customHeight="1" x14ac:dyDescent="0.35">
      <c r="B21" s="53" t="s">
        <v>45</v>
      </c>
      <c r="C21" s="184" t="s">
        <v>49</v>
      </c>
      <c r="D21" s="30">
        <v>0</v>
      </c>
      <c r="E21" s="30">
        <v>0</v>
      </c>
      <c r="F21" s="29"/>
      <c r="G21" s="30">
        <v>0</v>
      </c>
      <c r="H21" s="34">
        <f>G21/G36</f>
        <v>0</v>
      </c>
      <c r="I21" s="12" t="str">
        <f t="shared" ref="I21:I32" si="0">IF(G21&gt;0,"Joindre le courrier de demande, ou la lettre d'intention, ou l'acte attributif correspondant","")</f>
        <v/>
      </c>
    </row>
    <row r="22" spans="2:9" ht="33.75" customHeight="1" x14ac:dyDescent="0.35">
      <c r="B22" s="53" t="s">
        <v>45</v>
      </c>
      <c r="C22" s="184" t="s">
        <v>49</v>
      </c>
      <c r="D22" s="30">
        <v>0</v>
      </c>
      <c r="E22" s="30">
        <v>0</v>
      </c>
      <c r="F22" s="29"/>
      <c r="G22" s="30">
        <v>0</v>
      </c>
      <c r="H22" s="34">
        <f>G22/G36</f>
        <v>0</v>
      </c>
      <c r="I22" s="12" t="str">
        <f t="shared" si="0"/>
        <v/>
      </c>
    </row>
    <row r="23" spans="2:9" ht="33.75" customHeight="1" x14ac:dyDescent="0.35">
      <c r="B23" s="53" t="s">
        <v>65</v>
      </c>
      <c r="C23" s="184" t="s">
        <v>49</v>
      </c>
      <c r="D23" s="30">
        <v>0</v>
      </c>
      <c r="E23" s="30">
        <v>0</v>
      </c>
      <c r="F23" s="29"/>
      <c r="G23" s="30">
        <v>0</v>
      </c>
      <c r="H23" s="34">
        <f>G23/G36</f>
        <v>0</v>
      </c>
      <c r="I23" s="12" t="str">
        <f t="shared" si="0"/>
        <v/>
      </c>
    </row>
    <row r="24" spans="2:9" ht="33.75" customHeight="1" x14ac:dyDescent="0.35">
      <c r="B24" s="52" t="s">
        <v>46</v>
      </c>
      <c r="C24" s="184" t="s">
        <v>49</v>
      </c>
      <c r="D24" s="30">
        <v>0</v>
      </c>
      <c r="E24" s="30">
        <v>0</v>
      </c>
      <c r="F24" s="29"/>
      <c r="G24" s="30">
        <v>0</v>
      </c>
      <c r="H24" s="34">
        <f>G24/G36</f>
        <v>0</v>
      </c>
      <c r="I24" s="12" t="str">
        <f t="shared" si="0"/>
        <v/>
      </c>
    </row>
    <row r="25" spans="2:9" ht="33.75" customHeight="1" x14ac:dyDescent="0.35">
      <c r="B25" s="52" t="s">
        <v>46</v>
      </c>
      <c r="C25" s="184" t="s">
        <v>49</v>
      </c>
      <c r="D25" s="30">
        <v>0</v>
      </c>
      <c r="E25" s="30">
        <v>0</v>
      </c>
      <c r="F25" s="29"/>
      <c r="G25" s="30">
        <v>0</v>
      </c>
      <c r="H25" s="34">
        <f>G25/G36</f>
        <v>0</v>
      </c>
      <c r="I25" s="12" t="str">
        <f t="shared" si="0"/>
        <v/>
      </c>
    </row>
    <row r="26" spans="2:9" ht="33.75" customHeight="1" x14ac:dyDescent="0.35">
      <c r="B26" s="52" t="s">
        <v>46</v>
      </c>
      <c r="C26" s="184" t="s">
        <v>49</v>
      </c>
      <c r="D26" s="30">
        <v>0</v>
      </c>
      <c r="E26" s="30">
        <v>0</v>
      </c>
      <c r="F26" s="29"/>
      <c r="G26" s="30">
        <v>0</v>
      </c>
      <c r="H26" s="34">
        <f>G26/G36</f>
        <v>0</v>
      </c>
      <c r="I26" s="12" t="str">
        <f t="shared" si="0"/>
        <v/>
      </c>
    </row>
    <row r="27" spans="2:9" ht="33.75" customHeight="1" x14ac:dyDescent="0.35">
      <c r="B27" s="52" t="s">
        <v>47</v>
      </c>
      <c r="C27" s="184" t="s">
        <v>49</v>
      </c>
      <c r="D27" s="30">
        <v>0</v>
      </c>
      <c r="E27" s="30">
        <v>0</v>
      </c>
      <c r="F27" s="29"/>
      <c r="G27" s="30">
        <v>0</v>
      </c>
      <c r="H27" s="34">
        <f>G27/G36</f>
        <v>0</v>
      </c>
      <c r="I27" s="12" t="str">
        <f t="shared" si="0"/>
        <v/>
      </c>
    </row>
    <row r="28" spans="2:9" ht="33.75" customHeight="1" x14ac:dyDescent="0.35">
      <c r="B28" s="52" t="s">
        <v>47</v>
      </c>
      <c r="C28" s="184" t="s">
        <v>49</v>
      </c>
      <c r="D28" s="30">
        <v>0</v>
      </c>
      <c r="E28" s="30">
        <v>0</v>
      </c>
      <c r="F28" s="29"/>
      <c r="G28" s="30">
        <v>0</v>
      </c>
      <c r="H28" s="34">
        <f>G28/G36</f>
        <v>0</v>
      </c>
      <c r="I28" s="12" t="str">
        <f t="shared" si="0"/>
        <v/>
      </c>
    </row>
    <row r="29" spans="2:9" ht="33.75" customHeight="1" x14ac:dyDescent="0.35">
      <c r="B29" s="52" t="s">
        <v>47</v>
      </c>
      <c r="C29" s="184" t="s">
        <v>49</v>
      </c>
      <c r="D29" s="30">
        <v>0</v>
      </c>
      <c r="E29" s="30">
        <v>0</v>
      </c>
      <c r="F29" s="29"/>
      <c r="G29" s="30">
        <v>0</v>
      </c>
      <c r="H29" s="34">
        <f>G29/G36</f>
        <v>0</v>
      </c>
      <c r="I29" s="12" t="str">
        <f t="shared" si="0"/>
        <v/>
      </c>
    </row>
    <row r="30" spans="2:9" ht="33.75" customHeight="1" x14ac:dyDescent="0.35">
      <c r="B30" s="54" t="s">
        <v>23</v>
      </c>
      <c r="C30" s="185"/>
      <c r="D30" s="25"/>
      <c r="E30" s="25"/>
      <c r="F30" s="25"/>
      <c r="G30" s="32">
        <f>SUM(G19:G29)</f>
        <v>21629.812894569292</v>
      </c>
      <c r="H30" s="121">
        <f>G30/G36</f>
        <v>0.50232236110201456</v>
      </c>
      <c r="I30" s="33"/>
    </row>
    <row r="31" spans="2:9" ht="33.75" customHeight="1" x14ac:dyDescent="0.35">
      <c r="B31" s="27" t="s">
        <v>31</v>
      </c>
      <c r="C31" s="184" t="s">
        <v>49</v>
      </c>
      <c r="D31" s="30">
        <v>0</v>
      </c>
      <c r="E31" s="30">
        <v>0</v>
      </c>
      <c r="F31" s="29"/>
      <c r="G31" s="30">
        <v>0</v>
      </c>
      <c r="H31" s="34">
        <f>G31/G36</f>
        <v>0</v>
      </c>
      <c r="I31" s="12" t="str">
        <f t="shared" si="0"/>
        <v/>
      </c>
    </row>
    <row r="32" spans="2:9" ht="33.75" customHeight="1" x14ac:dyDescent="0.35">
      <c r="B32" s="27" t="s">
        <v>31</v>
      </c>
      <c r="C32" s="184" t="s">
        <v>49</v>
      </c>
      <c r="D32" s="30">
        <v>0</v>
      </c>
      <c r="E32" s="30">
        <v>0</v>
      </c>
      <c r="F32" s="29"/>
      <c r="G32" s="30">
        <v>10</v>
      </c>
      <c r="H32" s="34">
        <f>G32/G36</f>
        <v>2.3223611020145962E-4</v>
      </c>
      <c r="I32" s="12" t="str">
        <f t="shared" si="0"/>
        <v>Joindre le courrier de demande, ou la lettre d'intention, ou l'acte attributif correspondant</v>
      </c>
    </row>
    <row r="33" spans="2:9" ht="33.75" customHeight="1" x14ac:dyDescent="0.35">
      <c r="B33" s="26" t="s">
        <v>24</v>
      </c>
      <c r="C33" s="25"/>
      <c r="D33" s="25"/>
      <c r="E33" s="25"/>
      <c r="F33" s="25"/>
      <c r="G33" s="32">
        <f>SUM(G31:G32)</f>
        <v>10</v>
      </c>
      <c r="H33" s="121">
        <f>G33/G36</f>
        <v>2.3223611020145962E-4</v>
      </c>
      <c r="I33" s="33"/>
    </row>
    <row r="34" spans="2:9" ht="33.75" customHeight="1" x14ac:dyDescent="0.35">
      <c r="B34" s="27" t="s">
        <v>25</v>
      </c>
      <c r="C34" s="43" t="s">
        <v>32</v>
      </c>
      <c r="D34" s="43" t="s">
        <v>32</v>
      </c>
      <c r="E34" s="43" t="s">
        <v>32</v>
      </c>
      <c r="F34" s="43" t="s">
        <v>32</v>
      </c>
      <c r="G34" s="31">
        <f>+DEPENSES!K22-RESSOURCES!G30-RESSOURCES!G33-RESSOURCES!G35</f>
        <v>21419.812894569292</v>
      </c>
      <c r="H34" s="34">
        <f>G34/G36</f>
        <v>0.49744540278778393</v>
      </c>
      <c r="I34" s="75" t="str">
        <f>IF(G34&lt;0,"Votre autofinancement ne peut pas être inférieur à 0","")</f>
        <v/>
      </c>
    </row>
    <row r="35" spans="2:9" ht="33.75" customHeight="1" x14ac:dyDescent="0.35">
      <c r="B35" s="119" t="s">
        <v>39</v>
      </c>
      <c r="C35" s="43" t="s">
        <v>32</v>
      </c>
      <c r="D35" s="43" t="s">
        <v>32</v>
      </c>
      <c r="E35" s="43" t="s">
        <v>32</v>
      </c>
      <c r="F35" s="43" t="s">
        <v>32</v>
      </c>
      <c r="G35" s="31">
        <f>'RECETTES PREVISIONNELLES'!F26</f>
        <v>0</v>
      </c>
      <c r="H35" s="34">
        <f>G35/G36</f>
        <v>0</v>
      </c>
      <c r="I35" s="12" t="str">
        <f>IF(G35&gt;0,"Veuillez compléter la partie dédiée aux recettes générées","")</f>
        <v/>
      </c>
    </row>
    <row r="36" spans="2:9" ht="33.75" customHeight="1" x14ac:dyDescent="0.35">
      <c r="B36" s="26" t="s">
        <v>27</v>
      </c>
      <c r="C36" s="43" t="s">
        <v>32</v>
      </c>
      <c r="D36" s="43" t="s">
        <v>32</v>
      </c>
      <c r="E36" s="43" t="s">
        <v>32</v>
      </c>
      <c r="F36" s="43" t="s">
        <v>32</v>
      </c>
      <c r="G36" s="31">
        <f>G30+G33+G34+G35</f>
        <v>43059.625789138583</v>
      </c>
      <c r="H36" s="120">
        <f>H30+H33+H34+H35</f>
        <v>1</v>
      </c>
      <c r="I36" s="12" t="str">
        <f>IF(G36=DEPENSES!K22,"","Les dépenses et les ressources doivent être en équilibre")</f>
        <v/>
      </c>
    </row>
  </sheetData>
  <mergeCells count="7">
    <mergeCell ref="B15:I15"/>
    <mergeCell ref="B14:I14"/>
    <mergeCell ref="D2:G2"/>
    <mergeCell ref="D3:G3"/>
    <mergeCell ref="D4:G4"/>
    <mergeCell ref="B13:I13"/>
    <mergeCell ref="B11:B12"/>
  </mergeCells>
  <dataValidations count="1">
    <dataValidation type="list" allowBlank="1" showInputMessage="1" showErrorMessage="1" sqref="C20:C29 C31:C32"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3" zoomScale="91" zoomScaleNormal="91" workbookViewId="0">
      <selection activeCell="E20" sqref="E20"/>
    </sheetView>
  </sheetViews>
  <sheetFormatPr baseColWidth="10" defaultRowHeight="14.5" x14ac:dyDescent="0.35"/>
  <cols>
    <col min="1" max="1" width="2.453125" customWidth="1"/>
    <col min="2" max="2" width="23.453125" customWidth="1"/>
    <col min="3" max="3" width="17" customWidth="1"/>
    <col min="4" max="8" width="24.54296875" customWidth="1"/>
  </cols>
  <sheetData>
    <row r="1" spans="1:23" ht="15" thickBot="1" x14ac:dyDescent="0.4">
      <c r="J1" s="1"/>
    </row>
    <row r="2" spans="1:23" x14ac:dyDescent="0.35">
      <c r="D2" s="208" t="s">
        <v>5</v>
      </c>
      <c r="E2" s="209"/>
      <c r="F2" s="209"/>
      <c r="G2" s="210"/>
      <c r="H2" s="21"/>
      <c r="I2" s="28"/>
      <c r="J2" s="1"/>
    </row>
    <row r="3" spans="1:23" x14ac:dyDescent="0.35">
      <c r="D3" s="211"/>
      <c r="E3" s="212"/>
      <c r="F3" s="212"/>
      <c r="G3" s="213"/>
      <c r="I3" s="17"/>
      <c r="J3" s="1"/>
    </row>
    <row r="4" spans="1:23" ht="15" thickBot="1" x14ac:dyDescent="0.4">
      <c r="D4" s="214"/>
      <c r="E4" s="215"/>
      <c r="F4" s="215"/>
      <c r="G4" s="216"/>
      <c r="H4" s="21"/>
      <c r="I4" s="28"/>
      <c r="J4" s="1"/>
    </row>
    <row r="5" spans="1:23" x14ac:dyDescent="0.35">
      <c r="J5" s="1"/>
    </row>
    <row r="6" spans="1:23" s="2" customFormat="1" x14ac:dyDescent="0.35">
      <c r="B6" s="56" t="s">
        <v>131</v>
      </c>
    </row>
    <row r="7" spans="1:23" s="2" customFormat="1" x14ac:dyDescent="0.35"/>
    <row r="8" spans="1:23" s="2" customFormat="1" x14ac:dyDescent="0.35">
      <c r="B8" s="35" t="s">
        <v>0</v>
      </c>
      <c r="C8" s="70" t="str">
        <f>+DEPENSES!B8</f>
        <v>à compléter</v>
      </c>
      <c r="D8" s="70"/>
      <c r="E8" s="70"/>
      <c r="F8" s="70"/>
      <c r="G8" s="70"/>
      <c r="H8" s="3"/>
      <c r="I8" s="3"/>
      <c r="J8" s="3"/>
      <c r="K8" s="3"/>
      <c r="L8" s="5"/>
      <c r="M8" s="5"/>
      <c r="N8" s="5"/>
      <c r="O8" s="5"/>
      <c r="P8" s="3"/>
      <c r="Q8" s="3"/>
      <c r="R8" s="3"/>
      <c r="S8" s="3"/>
      <c r="T8" s="3"/>
      <c r="U8" s="3"/>
      <c r="V8" s="3"/>
      <c r="W8" s="3"/>
    </row>
    <row r="9" spans="1:23" s="2" customFormat="1" x14ac:dyDescent="0.35">
      <c r="B9" s="35" t="s">
        <v>2</v>
      </c>
      <c r="C9" s="70" t="str">
        <f>DEPENSES!B9</f>
        <v>à compléter</v>
      </c>
      <c r="D9" s="70"/>
      <c r="E9" s="70"/>
      <c r="F9" s="70"/>
      <c r="G9" s="70"/>
      <c r="H9" s="3"/>
      <c r="I9" s="3"/>
      <c r="J9" s="3"/>
      <c r="K9" s="3"/>
      <c r="L9" s="3"/>
      <c r="M9" s="3"/>
      <c r="N9" s="3"/>
      <c r="O9" s="3"/>
      <c r="P9" s="3"/>
      <c r="Q9" s="3"/>
      <c r="R9" s="3"/>
      <c r="S9" s="3"/>
      <c r="T9" s="3"/>
      <c r="U9" s="3"/>
      <c r="V9" s="3"/>
      <c r="W9" s="3"/>
    </row>
    <row r="10" spans="1:23" ht="50" x14ac:dyDescent="0.35">
      <c r="B10" s="67" t="s">
        <v>55</v>
      </c>
      <c r="C10" s="68" t="str">
        <f>+DEPENSES!B10</f>
        <v>à compléter (SUD*****)</v>
      </c>
      <c r="D10" s="68"/>
      <c r="E10" s="68"/>
      <c r="F10" s="68"/>
      <c r="G10" s="68"/>
      <c r="H10" s="16"/>
      <c r="I10" s="16"/>
      <c r="J10" s="81"/>
    </row>
    <row r="11" spans="1:23" x14ac:dyDescent="0.35">
      <c r="A11" s="71"/>
      <c r="B11" s="258" t="s">
        <v>56</v>
      </c>
      <c r="C11" s="65" t="s">
        <v>53</v>
      </c>
      <c r="D11" s="73">
        <f>+DEPENSES!D11</f>
        <v>0</v>
      </c>
      <c r="E11" s="72"/>
    </row>
    <row r="12" spans="1:23" x14ac:dyDescent="0.35">
      <c r="A12" s="71"/>
      <c r="B12" s="258"/>
      <c r="C12" s="21" t="s">
        <v>54</v>
      </c>
      <c r="D12" s="73">
        <f>+DEPENSES!D12</f>
        <v>0</v>
      </c>
      <c r="E12" s="72"/>
    </row>
    <row r="13" spans="1:23" ht="15" thickBot="1" x14ac:dyDescent="0.4"/>
    <row r="14" spans="1:23" ht="21.5" thickBot="1" x14ac:dyDescent="0.4">
      <c r="B14" s="259" t="s">
        <v>84</v>
      </c>
      <c r="C14" s="260"/>
      <c r="D14" s="260"/>
      <c r="E14" s="260"/>
      <c r="F14" s="260"/>
      <c r="G14" s="261"/>
    </row>
    <row r="15" spans="1:23" x14ac:dyDescent="0.35">
      <c r="B15" s="79"/>
      <c r="C15" s="44"/>
      <c r="D15" s="44"/>
      <c r="E15" s="44"/>
      <c r="F15" s="44"/>
      <c r="G15" s="44"/>
    </row>
    <row r="16" spans="1:23" x14ac:dyDescent="0.35">
      <c r="B16" s="44"/>
      <c r="C16" s="44"/>
      <c r="D16" s="44"/>
      <c r="E16" s="44"/>
      <c r="F16" s="44"/>
      <c r="G16" s="44"/>
    </row>
    <row r="17" spans="2:7" ht="30" customHeight="1" x14ac:dyDescent="0.45">
      <c r="B17" s="92"/>
      <c r="C17" s="97" t="s">
        <v>81</v>
      </c>
      <c r="D17" s="97" t="s">
        <v>66</v>
      </c>
      <c r="E17" s="97" t="s">
        <v>82</v>
      </c>
      <c r="F17" s="97" t="s">
        <v>83</v>
      </c>
      <c r="G17" s="80"/>
    </row>
    <row r="18" spans="2:7" ht="43.5" x14ac:dyDescent="0.45">
      <c r="B18" s="89"/>
      <c r="C18" s="82" t="s">
        <v>67</v>
      </c>
      <c r="D18" s="98"/>
      <c r="E18" s="99"/>
      <c r="F18" s="83">
        <f>D18-E18</f>
        <v>0</v>
      </c>
      <c r="G18" s="80"/>
    </row>
    <row r="19" spans="2:7" ht="43.5" x14ac:dyDescent="0.45">
      <c r="B19" s="90"/>
      <c r="C19" s="84" t="s">
        <v>68</v>
      </c>
      <c r="D19" s="99"/>
      <c r="E19" s="99"/>
      <c r="F19" s="83">
        <f t="shared" ref="F19:F25" si="0">D19-E19</f>
        <v>0</v>
      </c>
      <c r="G19" s="80"/>
    </row>
    <row r="20" spans="2:7" ht="43.5" x14ac:dyDescent="0.45">
      <c r="B20" s="90"/>
      <c r="C20" s="84" t="s">
        <v>69</v>
      </c>
      <c r="D20" s="99"/>
      <c r="E20" s="99"/>
      <c r="F20" s="83">
        <f t="shared" si="0"/>
        <v>0</v>
      </c>
      <c r="G20" s="80"/>
    </row>
    <row r="21" spans="2:7" ht="29" x14ac:dyDescent="0.45">
      <c r="B21" s="90"/>
      <c r="C21" s="85" t="s">
        <v>70</v>
      </c>
      <c r="D21" s="99"/>
      <c r="E21" s="99"/>
      <c r="F21" s="86">
        <f t="shared" si="0"/>
        <v>0</v>
      </c>
      <c r="G21" s="80"/>
    </row>
    <row r="22" spans="2:7" ht="29" x14ac:dyDescent="0.45">
      <c r="B22" s="90"/>
      <c r="C22" s="85" t="s">
        <v>71</v>
      </c>
      <c r="D22" s="99"/>
      <c r="E22" s="99"/>
      <c r="F22" s="86">
        <f t="shared" si="0"/>
        <v>0</v>
      </c>
      <c r="G22" s="80"/>
    </row>
    <row r="23" spans="2:7" ht="29" x14ac:dyDescent="0.45">
      <c r="B23" s="90"/>
      <c r="C23" s="85" t="s">
        <v>72</v>
      </c>
      <c r="D23" s="99"/>
      <c r="E23" s="99"/>
      <c r="F23" s="86">
        <f t="shared" si="0"/>
        <v>0</v>
      </c>
      <c r="G23" s="80"/>
    </row>
    <row r="24" spans="2:7" ht="29" x14ac:dyDescent="0.45">
      <c r="B24" s="90"/>
      <c r="C24" s="85" t="s">
        <v>73</v>
      </c>
      <c r="D24" s="99"/>
      <c r="E24" s="99"/>
      <c r="F24" s="86">
        <f t="shared" si="0"/>
        <v>0</v>
      </c>
      <c r="G24" s="80"/>
    </row>
    <row r="25" spans="2:7" ht="29" x14ac:dyDescent="0.45">
      <c r="B25" s="90"/>
      <c r="C25" s="85" t="s">
        <v>74</v>
      </c>
      <c r="D25" s="100"/>
      <c r="E25" s="100"/>
      <c r="F25" s="86">
        <f t="shared" si="0"/>
        <v>0</v>
      </c>
      <c r="G25" s="80"/>
    </row>
    <row r="26" spans="2:7" ht="18.5" x14ac:dyDescent="0.45">
      <c r="B26" s="91"/>
      <c r="C26" s="87" t="s">
        <v>75</v>
      </c>
      <c r="D26" s="88">
        <f>SUM(D18:D25)</f>
        <v>0</v>
      </c>
      <c r="E26" s="88">
        <f t="shared" ref="E26:F26" si="1">SUM(E18:E25)</f>
        <v>0</v>
      </c>
      <c r="F26" s="88">
        <f t="shared" si="1"/>
        <v>0</v>
      </c>
      <c r="G26" s="80"/>
    </row>
    <row r="27" spans="2:7" x14ac:dyDescent="0.35">
      <c r="B27" s="44"/>
      <c r="C27" s="44"/>
      <c r="D27" s="44"/>
      <c r="E27" s="44"/>
      <c r="F27" s="44"/>
      <c r="G27" s="44"/>
    </row>
    <row r="28" spans="2:7" ht="9.65" customHeight="1" x14ac:dyDescent="0.35">
      <c r="B28" s="93" t="s">
        <v>76</v>
      </c>
      <c r="C28" s="44"/>
      <c r="D28" s="44"/>
      <c r="E28" s="44"/>
    </row>
    <row r="29" spans="2:7" ht="9.65" customHeight="1" x14ac:dyDescent="0.35">
      <c r="B29" s="93" t="s">
        <v>77</v>
      </c>
      <c r="C29" s="44"/>
      <c r="D29" s="44"/>
      <c r="E29" s="44"/>
    </row>
    <row r="30" spans="2:7" ht="9.65" customHeight="1" x14ac:dyDescent="0.35">
      <c r="B30" s="93" t="s">
        <v>78</v>
      </c>
      <c r="C30" s="44"/>
      <c r="D30" s="44"/>
      <c r="E30" s="44"/>
    </row>
    <row r="31" spans="2:7" ht="9.65" customHeight="1" x14ac:dyDescent="0.45">
      <c r="B31" s="93" t="s">
        <v>79</v>
      </c>
      <c r="C31" s="44"/>
      <c r="D31" s="44"/>
      <c r="F31" s="94"/>
      <c r="G31" s="95"/>
    </row>
    <row r="32" spans="2:7" ht="9.65" customHeight="1" x14ac:dyDescent="0.45">
      <c r="B32" s="93" t="s">
        <v>80</v>
      </c>
      <c r="C32" s="44"/>
      <c r="D32" s="44"/>
      <c r="E32" s="80"/>
      <c r="F32" s="96"/>
      <c r="G32" s="96"/>
    </row>
  </sheetData>
  <mergeCells count="3">
    <mergeCell ref="B11:B12"/>
    <mergeCell ref="B14:G14"/>
    <mergeCell ref="D2:G4"/>
  </mergeCells>
  <pageMargins left="0.7" right="0.7" top="0.75" bottom="0.75" header="0.3" footer="0.3"/>
  <pageSetup paperSize="9" scale="38"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abSelected="1" topLeftCell="A6" workbookViewId="0">
      <selection activeCell="E17" sqref="E17"/>
    </sheetView>
  </sheetViews>
  <sheetFormatPr baseColWidth="10" defaultRowHeight="14.5" x14ac:dyDescent="0.35"/>
  <cols>
    <col min="1" max="1" width="4" customWidth="1"/>
    <col min="2" max="2" width="37.54296875" customWidth="1"/>
    <col min="3" max="3" width="22.1796875" customWidth="1"/>
    <col min="4" max="4" width="37" customWidth="1"/>
    <col min="5" max="10" width="22.1796875" customWidth="1"/>
  </cols>
  <sheetData>
    <row r="1" spans="2:23" ht="15.75" customHeight="1" thickBot="1" x14ac:dyDescent="0.4">
      <c r="H1" s="219" t="s">
        <v>91</v>
      </c>
      <c r="I1" s="220"/>
      <c r="J1" s="220"/>
      <c r="K1" s="220"/>
      <c r="L1" s="220"/>
      <c r="M1" s="220"/>
      <c r="N1" s="220"/>
      <c r="O1" s="220"/>
      <c r="P1" s="220"/>
      <c r="Q1" s="221"/>
    </row>
    <row r="2" spans="2:23" ht="15" customHeight="1" x14ac:dyDescent="0.35">
      <c r="C2" s="208" t="s">
        <v>38</v>
      </c>
      <c r="D2" s="209"/>
      <c r="E2" s="210"/>
      <c r="F2" s="21"/>
      <c r="G2" s="21"/>
      <c r="H2" s="222"/>
      <c r="I2" s="223"/>
      <c r="J2" s="223"/>
      <c r="K2" s="223"/>
      <c r="L2" s="223"/>
      <c r="M2" s="223"/>
      <c r="N2" s="223"/>
      <c r="O2" s="223"/>
      <c r="P2" s="223"/>
      <c r="Q2" s="224"/>
    </row>
    <row r="3" spans="2:23" x14ac:dyDescent="0.35">
      <c r="C3" s="211"/>
      <c r="D3" s="212"/>
      <c r="E3" s="213"/>
      <c r="H3" s="104" t="s">
        <v>88</v>
      </c>
      <c r="I3" s="105"/>
      <c r="J3" s="44" t="s">
        <v>89</v>
      </c>
      <c r="K3" s="44"/>
      <c r="L3" s="44"/>
      <c r="M3" s="44"/>
      <c r="N3" s="44"/>
      <c r="O3" s="44"/>
      <c r="P3" s="44"/>
      <c r="Q3" s="106"/>
    </row>
    <row r="4" spans="2:23" ht="15" thickBot="1" x14ac:dyDescent="0.4">
      <c r="C4" s="214"/>
      <c r="D4" s="215"/>
      <c r="E4" s="216"/>
      <c r="F4" s="21"/>
      <c r="G4" s="21"/>
      <c r="H4" s="104" t="s">
        <v>88</v>
      </c>
      <c r="I4" s="107"/>
      <c r="J4" s="44" t="s">
        <v>106</v>
      </c>
      <c r="K4" s="44"/>
      <c r="L4" s="44"/>
      <c r="M4" s="44"/>
      <c r="N4" s="44"/>
      <c r="O4" s="44"/>
      <c r="P4" s="44"/>
      <c r="Q4" s="106"/>
    </row>
    <row r="5" spans="2:23" x14ac:dyDescent="0.35">
      <c r="H5" s="104" t="s">
        <v>88</v>
      </c>
      <c r="I5" s="108"/>
      <c r="J5" s="44" t="s">
        <v>90</v>
      </c>
      <c r="K5" s="44"/>
      <c r="L5" s="44"/>
      <c r="M5" s="44"/>
      <c r="N5" s="44"/>
      <c r="O5" s="44"/>
      <c r="P5" s="44"/>
      <c r="Q5" s="106"/>
    </row>
    <row r="6" spans="2:23" s="55" customFormat="1" ht="13" x14ac:dyDescent="0.3">
      <c r="B6" s="56" t="s">
        <v>131</v>
      </c>
      <c r="H6" s="104"/>
      <c r="I6" s="44"/>
      <c r="J6" s="44"/>
      <c r="K6" s="44"/>
      <c r="L6" s="44"/>
      <c r="M6" s="44"/>
      <c r="N6" s="44"/>
      <c r="O6" s="44"/>
      <c r="P6" s="44"/>
      <c r="Q6" s="106"/>
    </row>
    <row r="7" spans="2:23" s="2" customFormat="1" ht="15" thickBot="1" x14ac:dyDescent="0.4">
      <c r="H7" s="101"/>
      <c r="I7" s="102"/>
      <c r="J7" s="102"/>
      <c r="K7" s="102"/>
      <c r="L7" s="102"/>
      <c r="M7" s="102"/>
      <c r="N7" s="102"/>
      <c r="O7" s="102"/>
      <c r="P7" s="102"/>
      <c r="Q7" s="103"/>
    </row>
    <row r="8" spans="2:23" s="2" customFormat="1" x14ac:dyDescent="0.3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5" x14ac:dyDescent="0.35">
      <c r="H12" s="23"/>
      <c r="I12" s="23"/>
      <c r="J12" s="23"/>
      <c r="K12" s="23"/>
    </row>
    <row r="13" spans="2:23" ht="18.5" x14ac:dyDescent="0.35">
      <c r="B13" s="257" t="s">
        <v>17</v>
      </c>
      <c r="C13" s="257"/>
      <c r="D13" s="257"/>
      <c r="E13" s="257"/>
      <c r="F13" s="23"/>
      <c r="G13" s="23"/>
      <c r="H13" s="22"/>
      <c r="I13" s="22"/>
      <c r="J13" s="22"/>
      <c r="K13" s="22"/>
    </row>
    <row r="14" spans="2:23" ht="18.5" x14ac:dyDescent="0.35">
      <c r="B14" s="22"/>
      <c r="C14" s="22"/>
      <c r="D14" s="22"/>
      <c r="E14" s="22"/>
      <c r="F14" s="22"/>
      <c r="G14" s="22"/>
    </row>
    <row r="15" spans="2:23" x14ac:dyDescent="0.35">
      <c r="B15" s="64" t="s">
        <v>50</v>
      </c>
    </row>
    <row r="16" spans="2:23" ht="15" thickBot="1" x14ac:dyDescent="0.4"/>
    <row r="17" spans="2:7" ht="29.5" thickBot="1" x14ac:dyDescent="0.4">
      <c r="B17" s="18" t="s">
        <v>37</v>
      </c>
      <c r="C17" s="19" t="s">
        <v>9</v>
      </c>
      <c r="D17" s="19" t="s">
        <v>36</v>
      </c>
      <c r="E17" s="20" t="s">
        <v>9</v>
      </c>
    </row>
    <row r="18" spans="2:7" ht="28.5" customHeight="1" x14ac:dyDescent="0.35">
      <c r="B18" s="60" t="str">
        <f>DEPENSES!A20</f>
        <v>FRAIS DE PERSONNEL DIRECTS SOUS FORME DE COÛTS UNITAIRES</v>
      </c>
      <c r="C18" s="38">
        <f>DEPENSES!K20</f>
        <v>30756.875563670415</v>
      </c>
      <c r="D18" s="61" t="s">
        <v>26</v>
      </c>
      <c r="E18" s="38">
        <f>+RESSOURCES!G19</f>
        <v>21529.812894569292</v>
      </c>
      <c r="G18" s="117"/>
    </row>
    <row r="19" spans="2:7" ht="28.5" customHeight="1" x14ac:dyDescent="0.35">
      <c r="B19" s="111"/>
      <c r="C19" s="112"/>
      <c r="D19" s="62" t="s">
        <v>28</v>
      </c>
      <c r="E19" s="31">
        <f>+RESSOURCES!G20+RESSOURCES!G21+RESSOURCES!G22</f>
        <v>100</v>
      </c>
      <c r="G19" s="118"/>
    </row>
    <row r="20" spans="2:7" ht="28.5" customHeight="1" x14ac:dyDescent="0.35">
      <c r="B20" s="111"/>
      <c r="C20" s="112"/>
      <c r="D20" s="63" t="s">
        <v>65</v>
      </c>
      <c r="E20" s="31">
        <f>+RESSOURCES!G23</f>
        <v>0</v>
      </c>
    </row>
    <row r="21" spans="2:7" ht="28.5" customHeight="1" x14ac:dyDescent="0.35">
      <c r="B21" s="111"/>
      <c r="C21" s="112"/>
      <c r="D21" s="63" t="s">
        <v>29</v>
      </c>
      <c r="E21" s="31">
        <f>+RESSOURCES!G24+RESSOURCES!G25+RESSOURCES!G26</f>
        <v>0</v>
      </c>
    </row>
    <row r="22" spans="2:7" ht="28.5" customHeight="1" x14ac:dyDescent="0.35">
      <c r="B22" s="111"/>
      <c r="C22" s="112"/>
      <c r="D22" s="63" t="s">
        <v>30</v>
      </c>
      <c r="E22" s="31">
        <f>+RESSOURCES!G27+RESSOURCES!G28+RESSOURCES!G29</f>
        <v>0</v>
      </c>
    </row>
    <row r="23" spans="2:7" ht="28.5" customHeight="1" x14ac:dyDescent="0.35">
      <c r="B23" s="111"/>
      <c r="C23" s="112"/>
      <c r="D23" s="26" t="s">
        <v>23</v>
      </c>
      <c r="E23" s="31">
        <f>+RESSOURCES!G30</f>
        <v>21629.812894569292</v>
      </c>
    </row>
    <row r="24" spans="2:7" ht="28.5" customHeight="1" x14ac:dyDescent="0.35">
      <c r="B24" s="113" t="str">
        <f>DEPENSES!A21</f>
        <v>COÛTS ELIGIBLES RESTANTS - TAUX FORFAITAIRE MAX DE 40% DES FRAIS DE PERSONNEL DIRECTS</v>
      </c>
      <c r="C24" s="31">
        <f>DEPENSES!K21</f>
        <v>12302.750225468168</v>
      </c>
      <c r="D24" s="63" t="s">
        <v>31</v>
      </c>
      <c r="E24" s="31">
        <f>+RESSOURCES!G31+RESSOURCES!G32</f>
        <v>10</v>
      </c>
    </row>
    <row r="25" spans="2:7" ht="28.5" customHeight="1" x14ac:dyDescent="0.35">
      <c r="B25" s="111"/>
      <c r="C25" s="112"/>
      <c r="D25" s="26" t="s">
        <v>24</v>
      </c>
      <c r="E25" s="31">
        <f>+RESSOURCES!G33</f>
        <v>10</v>
      </c>
    </row>
    <row r="26" spans="2:7" ht="28.5" customHeight="1" x14ac:dyDescent="0.35">
      <c r="B26" s="111"/>
      <c r="C26" s="112"/>
      <c r="D26" s="63" t="s">
        <v>25</v>
      </c>
      <c r="E26" s="31">
        <f>+RESSOURCES!G34</f>
        <v>21419.812894569292</v>
      </c>
    </row>
    <row r="27" spans="2:7" ht="28.5" customHeight="1" thickBot="1" x14ac:dyDescent="0.4">
      <c r="B27" s="111"/>
      <c r="C27" s="112"/>
      <c r="D27" s="62" t="s">
        <v>39</v>
      </c>
      <c r="E27" s="31">
        <f>+RESSOURCES!G35</f>
        <v>0</v>
      </c>
    </row>
    <row r="28" spans="2:7" ht="28.5" customHeight="1" thickBot="1" x14ac:dyDescent="0.4">
      <c r="B28" s="39" t="s">
        <v>35</v>
      </c>
      <c r="C28" s="40">
        <f>DEPENSES!K22</f>
        <v>43059.625789138583</v>
      </c>
      <c r="D28" s="41" t="s">
        <v>27</v>
      </c>
      <c r="E28" s="42">
        <f>+RESSOURCES!G36</f>
        <v>43059.625789138583</v>
      </c>
    </row>
    <row r="29" spans="2:7" ht="28.5" customHeight="1" x14ac:dyDescent="0.35">
      <c r="D29" s="35"/>
    </row>
    <row r="30" spans="2:7" x14ac:dyDescent="0.35">
      <c r="B30" s="45"/>
      <c r="D30" s="46" t="str">
        <f>IF(C28=E28,"Votre plan de financement est équilibré","ATTENTION Votre plan de financement doit être corrigé car il présente une différence entre dépenses et ressources de ")</f>
        <v>Votre plan de financement est équilibré</v>
      </c>
      <c r="E30" s="47">
        <f>+C28-E28</f>
        <v>0</v>
      </c>
    </row>
    <row r="31" spans="2:7" x14ac:dyDescent="0.35">
      <c r="D31" s="35"/>
    </row>
    <row r="32" spans="2:7" x14ac:dyDescent="0.35">
      <c r="D32" s="3"/>
    </row>
    <row r="33" spans="4:4" x14ac:dyDescent="0.35">
      <c r="D33" s="37"/>
    </row>
    <row r="34" spans="4:4" x14ac:dyDescent="0.35">
      <c r="D34" s="36" t="s">
        <v>27</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30"/>
  <sheetViews>
    <sheetView workbookViewId="0">
      <selection activeCell="I33" sqref="I33"/>
    </sheetView>
  </sheetViews>
  <sheetFormatPr baseColWidth="10" defaultRowHeight="14.5" x14ac:dyDescent="0.35"/>
  <sheetData>
    <row r="1" spans="2:13" x14ac:dyDescent="0.35">
      <c r="B1" s="147" t="s">
        <v>150</v>
      </c>
      <c r="C1" s="147"/>
      <c r="D1" s="147"/>
    </row>
    <row r="3" spans="2:13" x14ac:dyDescent="0.35">
      <c r="B3" t="s">
        <v>48</v>
      </c>
      <c r="M3" s="143"/>
    </row>
    <row r="4" spans="2:13" x14ac:dyDescent="0.35">
      <c r="B4" s="57" t="s">
        <v>125</v>
      </c>
      <c r="I4" t="s">
        <v>112</v>
      </c>
      <c r="M4" s="143"/>
    </row>
    <row r="5" spans="2:13" x14ac:dyDescent="0.35">
      <c r="B5" s="58" t="s">
        <v>126</v>
      </c>
      <c r="I5" t="s">
        <v>109</v>
      </c>
      <c r="M5" s="143"/>
    </row>
    <row r="6" spans="2:13" x14ac:dyDescent="0.35">
      <c r="B6" s="58" t="s">
        <v>13</v>
      </c>
      <c r="I6" t="s">
        <v>110</v>
      </c>
      <c r="M6" s="143"/>
    </row>
    <row r="7" spans="2:13" x14ac:dyDescent="0.35">
      <c r="B7" s="58" t="s">
        <v>14</v>
      </c>
      <c r="I7" t="s">
        <v>113</v>
      </c>
      <c r="M7" s="143"/>
    </row>
    <row r="8" spans="2:13" x14ac:dyDescent="0.35">
      <c r="B8" s="58" t="s">
        <v>41</v>
      </c>
      <c r="I8" t="s">
        <v>111</v>
      </c>
      <c r="M8" s="143"/>
    </row>
    <row r="9" spans="2:13" x14ac:dyDescent="0.35">
      <c r="B9" s="58" t="s">
        <v>40</v>
      </c>
      <c r="M9" s="143"/>
    </row>
    <row r="10" spans="2:13" x14ac:dyDescent="0.35">
      <c r="B10" s="57" t="s">
        <v>127</v>
      </c>
      <c r="M10" s="143"/>
    </row>
    <row r="11" spans="2:13" x14ac:dyDescent="0.35">
      <c r="B11" s="57" t="s">
        <v>370</v>
      </c>
      <c r="M11" s="143"/>
    </row>
    <row r="12" spans="2:13" x14ac:dyDescent="0.35">
      <c r="B12" s="58" t="s">
        <v>128</v>
      </c>
      <c r="M12" s="143"/>
    </row>
    <row r="13" spans="2:13" x14ac:dyDescent="0.35">
      <c r="B13" s="57" t="s">
        <v>129</v>
      </c>
      <c r="M13" s="143"/>
    </row>
    <row r="14" spans="2:13" x14ac:dyDescent="0.35">
      <c r="B14" s="58" t="s">
        <v>130</v>
      </c>
      <c r="M14" s="143"/>
    </row>
    <row r="15" spans="2:13" x14ac:dyDescent="0.35">
      <c r="B15" s="57" t="s">
        <v>108</v>
      </c>
      <c r="M15" s="143"/>
    </row>
    <row r="16" spans="2:13" x14ac:dyDescent="0.35">
      <c r="M16" s="143"/>
    </row>
    <row r="17" spans="2:13" x14ac:dyDescent="0.35">
      <c r="B17" t="s">
        <v>51</v>
      </c>
      <c r="M17" s="143"/>
    </row>
    <row r="18" spans="2:13" x14ac:dyDescent="0.35">
      <c r="B18" s="57" t="s">
        <v>354</v>
      </c>
      <c r="M18" s="143"/>
    </row>
    <row r="19" spans="2:13" x14ac:dyDescent="0.35">
      <c r="B19" s="58" t="s">
        <v>11</v>
      </c>
      <c r="M19" s="143"/>
    </row>
    <row r="20" spans="2:13" x14ac:dyDescent="0.35">
      <c r="B20" s="59" t="s">
        <v>43</v>
      </c>
      <c r="M20" s="143"/>
    </row>
    <row r="21" spans="2:13" x14ac:dyDescent="0.35">
      <c r="B21" s="58" t="s">
        <v>12</v>
      </c>
      <c r="M21" s="143"/>
    </row>
    <row r="22" spans="2:13" x14ac:dyDescent="0.35">
      <c r="B22" s="58" t="s">
        <v>370</v>
      </c>
      <c r="M22" s="143"/>
    </row>
    <row r="23" spans="2:13" x14ac:dyDescent="0.35">
      <c r="B23" s="58" t="s">
        <v>13</v>
      </c>
      <c r="M23" s="143"/>
    </row>
    <row r="24" spans="2:13" x14ac:dyDescent="0.35">
      <c r="B24" s="58" t="s">
        <v>14</v>
      </c>
      <c r="M24" s="143"/>
    </row>
    <row r="25" spans="2:13" x14ac:dyDescent="0.35">
      <c r="B25" s="58" t="s">
        <v>41</v>
      </c>
      <c r="M25" s="143"/>
    </row>
    <row r="26" spans="2:13" x14ac:dyDescent="0.35">
      <c r="B26" s="58" t="s">
        <v>40</v>
      </c>
      <c r="M26" s="143"/>
    </row>
    <row r="27" spans="2:13" x14ac:dyDescent="0.35">
      <c r="B27" s="58" t="s">
        <v>15</v>
      </c>
      <c r="M27" s="143"/>
    </row>
    <row r="28" spans="2:13" x14ac:dyDescent="0.35">
      <c r="B28" s="58" t="s">
        <v>355</v>
      </c>
      <c r="M28" s="143"/>
    </row>
    <row r="29" spans="2:13" x14ac:dyDescent="0.35">
      <c r="B29" s="58" t="s">
        <v>115</v>
      </c>
      <c r="M29" s="143"/>
    </row>
    <row r="30" spans="2:13" x14ac:dyDescent="0.35">
      <c r="M30" s="143"/>
    </row>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796875" defaultRowHeight="14.5" x14ac:dyDescent="0.35"/>
  <cols>
    <col min="1" max="1" width="17.54296875" style="150" customWidth="1"/>
    <col min="2" max="2" width="35.1796875" style="150" customWidth="1"/>
    <col min="3" max="3" width="15.54296875" style="150" customWidth="1"/>
    <col min="4" max="4" width="22.7265625" style="150" customWidth="1"/>
    <col min="5" max="16384" width="9.1796875" style="150"/>
  </cols>
  <sheetData>
    <row r="1" spans="1:4" ht="45" customHeight="1" x14ac:dyDescent="0.35">
      <c r="A1" s="202" t="s">
        <v>152</v>
      </c>
      <c r="B1" s="203" t="s">
        <v>153</v>
      </c>
    </row>
    <row r="2" spans="1:4" x14ac:dyDescent="0.35">
      <c r="A2" s="202" t="s">
        <v>154</v>
      </c>
      <c r="B2" s="203" t="s">
        <v>155</v>
      </c>
    </row>
    <row r="3" spans="1:4" x14ac:dyDescent="0.35">
      <c r="A3" s="202" t="s">
        <v>156</v>
      </c>
      <c r="B3" s="203" t="s">
        <v>366</v>
      </c>
    </row>
    <row r="4" spans="1:4" x14ac:dyDescent="0.35">
      <c r="A4" s="202" t="s">
        <v>158</v>
      </c>
      <c r="B4" s="203" t="s">
        <v>159</v>
      </c>
      <c r="C4" s="150" t="s">
        <v>160</v>
      </c>
      <c r="D4" s="150" t="s">
        <v>368</v>
      </c>
    </row>
    <row r="5" spans="1:4" x14ac:dyDescent="0.35">
      <c r="A5" s="201" t="s">
        <v>367</v>
      </c>
      <c r="B5" s="204">
        <v>110.7</v>
      </c>
      <c r="C5" s="152">
        <f>B5-B6</f>
        <v>1.2000000000000028</v>
      </c>
      <c r="D5" s="152">
        <f>(B5-B47)/42</f>
        <v>0.49285714285714294</v>
      </c>
    </row>
    <row r="6" spans="1:4" x14ac:dyDescent="0.35">
      <c r="A6" s="201" t="s">
        <v>270</v>
      </c>
      <c r="B6" s="204">
        <v>109.5</v>
      </c>
      <c r="C6" s="152">
        <f t="shared" ref="C6:C45" si="0">B6-B7</f>
        <v>0.70000000000000284</v>
      </c>
    </row>
    <row r="7" spans="1:4" x14ac:dyDescent="0.35">
      <c r="A7" s="201" t="s">
        <v>161</v>
      </c>
      <c r="B7" s="204">
        <v>108.8</v>
      </c>
      <c r="C7" s="152">
        <f t="shared" si="0"/>
        <v>0.79999999999999716</v>
      </c>
    </row>
    <row r="8" spans="1:4" x14ac:dyDescent="0.35">
      <c r="A8" s="201" t="s">
        <v>162</v>
      </c>
      <c r="B8" s="204">
        <v>108</v>
      </c>
      <c r="C8" s="152">
        <f t="shared" si="0"/>
        <v>0.90000000000000568</v>
      </c>
    </row>
    <row r="9" spans="1:4" x14ac:dyDescent="0.35">
      <c r="A9" s="201" t="s">
        <v>163</v>
      </c>
      <c r="B9" s="205">
        <v>107.1</v>
      </c>
      <c r="C9" s="152">
        <f t="shared" si="0"/>
        <v>0.89999999999999147</v>
      </c>
    </row>
    <row r="10" spans="1:4" x14ac:dyDescent="0.35">
      <c r="A10" s="201" t="s">
        <v>164</v>
      </c>
      <c r="B10" s="205">
        <v>106.2</v>
      </c>
      <c r="C10" s="152">
        <f t="shared" si="0"/>
        <v>0.79999999999999716</v>
      </c>
    </row>
    <row r="11" spans="1:4" x14ac:dyDescent="0.35">
      <c r="A11" s="201" t="s">
        <v>165</v>
      </c>
      <c r="B11" s="205">
        <v>105.4</v>
      </c>
      <c r="C11" s="152">
        <f t="shared" si="0"/>
        <v>1.6000000000000085</v>
      </c>
    </row>
    <row r="12" spans="1:4" x14ac:dyDescent="0.35">
      <c r="A12" s="201" t="s">
        <v>166</v>
      </c>
      <c r="B12" s="205">
        <v>103.8</v>
      </c>
      <c r="C12" s="152">
        <f t="shared" si="0"/>
        <v>1.2999999999999972</v>
      </c>
    </row>
    <row r="13" spans="1:4" x14ac:dyDescent="0.35">
      <c r="A13" s="201" t="s">
        <v>167</v>
      </c>
      <c r="B13" s="205">
        <v>102.5</v>
      </c>
      <c r="C13" s="152">
        <f t="shared" si="0"/>
        <v>0.20000000000000284</v>
      </c>
    </row>
    <row r="14" spans="1:4" x14ac:dyDescent="0.35">
      <c r="A14" s="201" t="s">
        <v>168</v>
      </c>
      <c r="B14" s="205">
        <v>102.3</v>
      </c>
      <c r="C14" s="152">
        <f t="shared" si="0"/>
        <v>1.7000000000000028</v>
      </c>
    </row>
    <row r="15" spans="1:4" x14ac:dyDescent="0.35">
      <c r="A15" s="201" t="s">
        <v>169</v>
      </c>
      <c r="B15" s="205">
        <v>100.6</v>
      </c>
      <c r="C15" s="152">
        <f t="shared" si="0"/>
        <v>0.59999999999999432</v>
      </c>
    </row>
    <row r="16" spans="1:4" x14ac:dyDescent="0.35">
      <c r="A16" s="201" t="s">
        <v>170</v>
      </c>
      <c r="B16" s="205">
        <v>100</v>
      </c>
      <c r="C16" s="152">
        <f t="shared" si="0"/>
        <v>-0.5</v>
      </c>
    </row>
    <row r="17" spans="1:3" x14ac:dyDescent="0.35">
      <c r="A17" s="201" t="s">
        <v>171</v>
      </c>
      <c r="B17" s="205">
        <v>100.5</v>
      </c>
      <c r="C17" s="152">
        <f t="shared" si="0"/>
        <v>0.59999999999999432</v>
      </c>
    </row>
    <row r="18" spans="1:3" x14ac:dyDescent="0.35">
      <c r="A18" s="201" t="s">
        <v>172</v>
      </c>
      <c r="B18" s="206">
        <v>99.9</v>
      </c>
      <c r="C18" s="152">
        <f t="shared" si="0"/>
        <v>-0.29999999999999716</v>
      </c>
    </row>
    <row r="19" spans="1:3" x14ac:dyDescent="0.35">
      <c r="A19" s="201" t="s">
        <v>173</v>
      </c>
      <c r="B19" s="205">
        <v>100.2</v>
      </c>
      <c r="C19" s="152">
        <f t="shared" si="0"/>
        <v>1.2000000000000028</v>
      </c>
    </row>
    <row r="20" spans="1:3" x14ac:dyDescent="0.35">
      <c r="A20" s="201" t="s">
        <v>174</v>
      </c>
      <c r="B20" s="206">
        <v>99</v>
      </c>
      <c r="C20" s="152">
        <f t="shared" si="0"/>
        <v>-4.2999999999999972</v>
      </c>
    </row>
    <row r="21" spans="1:3" x14ac:dyDescent="0.35">
      <c r="A21" s="201" t="s">
        <v>175</v>
      </c>
      <c r="B21" s="205">
        <v>103.3</v>
      </c>
      <c r="C21" s="152">
        <f t="shared" si="0"/>
        <v>5.0999999999999943</v>
      </c>
    </row>
    <row r="22" spans="1:3" x14ac:dyDescent="0.35">
      <c r="A22" s="201" t="s">
        <v>176</v>
      </c>
      <c r="B22" s="206">
        <v>98.2</v>
      </c>
      <c r="C22" s="152">
        <f t="shared" si="0"/>
        <v>1.4000000000000057</v>
      </c>
    </row>
    <row r="23" spans="1:3" x14ac:dyDescent="0.35">
      <c r="A23" s="201" t="s">
        <v>177</v>
      </c>
      <c r="B23" s="206">
        <v>96.8</v>
      </c>
      <c r="C23" s="152">
        <f t="shared" si="0"/>
        <v>-0.10000000000000853</v>
      </c>
    </row>
    <row r="24" spans="1:3" x14ac:dyDescent="0.35">
      <c r="A24" s="201" t="s">
        <v>178</v>
      </c>
      <c r="B24" s="206">
        <v>96.9</v>
      </c>
      <c r="C24" s="152">
        <f t="shared" si="0"/>
        <v>0.60000000000000853</v>
      </c>
    </row>
    <row r="25" spans="1:3" x14ac:dyDescent="0.35">
      <c r="A25" s="201" t="s">
        <v>179</v>
      </c>
      <c r="B25" s="206">
        <v>96.3</v>
      </c>
      <c r="C25" s="152">
        <f t="shared" si="0"/>
        <v>0.20000000000000284</v>
      </c>
    </row>
    <row r="26" spans="1:3" x14ac:dyDescent="0.35">
      <c r="A26" s="201" t="s">
        <v>180</v>
      </c>
      <c r="B26" s="206">
        <v>96.1</v>
      </c>
      <c r="C26" s="152">
        <f t="shared" si="0"/>
        <v>0.19999999999998863</v>
      </c>
    </row>
    <row r="27" spans="1:3" x14ac:dyDescent="0.35">
      <c r="A27" s="201" t="s">
        <v>181</v>
      </c>
      <c r="B27" s="206">
        <v>95.9</v>
      </c>
      <c r="C27" s="152">
        <f t="shared" si="0"/>
        <v>0.90000000000000568</v>
      </c>
    </row>
    <row r="28" spans="1:3" x14ac:dyDescent="0.35">
      <c r="A28" s="201" t="s">
        <v>182</v>
      </c>
      <c r="B28" s="206">
        <v>95</v>
      </c>
      <c r="C28" s="152">
        <f t="shared" si="0"/>
        <v>0.29999999999999716</v>
      </c>
    </row>
    <row r="29" spans="1:3" x14ac:dyDescent="0.35">
      <c r="A29" s="201" t="s">
        <v>183</v>
      </c>
      <c r="B29" s="206">
        <v>94.7</v>
      </c>
      <c r="C29" s="152">
        <f t="shared" si="0"/>
        <v>0.70000000000000284</v>
      </c>
    </row>
    <row r="30" spans="1:3" x14ac:dyDescent="0.35">
      <c r="A30" s="201" t="s">
        <v>184</v>
      </c>
      <c r="B30" s="206">
        <v>94</v>
      </c>
      <c r="C30" s="152">
        <f t="shared" si="0"/>
        <v>0.90000000000000568</v>
      </c>
    </row>
    <row r="31" spans="1:3" x14ac:dyDescent="0.35">
      <c r="A31" s="201" t="s">
        <v>185</v>
      </c>
      <c r="B31" s="206">
        <v>93.1</v>
      </c>
      <c r="C31" s="152">
        <f t="shared" si="0"/>
        <v>0.59999999999999432</v>
      </c>
    </row>
    <row r="32" spans="1:3" x14ac:dyDescent="0.35">
      <c r="A32" s="201" t="s">
        <v>186</v>
      </c>
      <c r="B32" s="206">
        <v>92.5</v>
      </c>
      <c r="C32" s="152">
        <f t="shared" si="0"/>
        <v>0.20000000000000284</v>
      </c>
    </row>
    <row r="33" spans="1:3" x14ac:dyDescent="0.35">
      <c r="A33" s="201" t="s">
        <v>187</v>
      </c>
      <c r="B33" s="206">
        <v>92.3</v>
      </c>
      <c r="C33" s="152">
        <f t="shared" si="0"/>
        <v>0.29999999999999716</v>
      </c>
    </row>
    <row r="34" spans="1:3" x14ac:dyDescent="0.35">
      <c r="A34" s="201" t="s">
        <v>188</v>
      </c>
      <c r="B34" s="206">
        <v>92</v>
      </c>
      <c r="C34" s="152">
        <f t="shared" si="0"/>
        <v>0.40000000000000568</v>
      </c>
    </row>
    <row r="35" spans="1:3" x14ac:dyDescent="0.35">
      <c r="A35" s="201" t="s">
        <v>189</v>
      </c>
      <c r="B35" s="206">
        <v>91.6</v>
      </c>
      <c r="C35" s="152">
        <f t="shared" si="0"/>
        <v>0.19999999999998863</v>
      </c>
    </row>
    <row r="36" spans="1:3" x14ac:dyDescent="0.35">
      <c r="A36" s="201" t="s">
        <v>190</v>
      </c>
      <c r="B36" s="206">
        <v>91.4</v>
      </c>
      <c r="C36" s="152">
        <f t="shared" si="0"/>
        <v>0.20000000000000284</v>
      </c>
    </row>
    <row r="37" spans="1:3" x14ac:dyDescent="0.35">
      <c r="A37" s="201" t="s">
        <v>191</v>
      </c>
      <c r="B37" s="206">
        <v>91.2</v>
      </c>
      <c r="C37" s="152">
        <f t="shared" si="0"/>
        <v>-0.5</v>
      </c>
    </row>
    <row r="38" spans="1:3" x14ac:dyDescent="0.35">
      <c r="A38" s="201" t="s">
        <v>192</v>
      </c>
      <c r="B38" s="206">
        <v>91.7</v>
      </c>
      <c r="C38" s="152">
        <f t="shared" si="0"/>
        <v>0.70000000000000284</v>
      </c>
    </row>
    <row r="39" spans="1:3" x14ac:dyDescent="0.35">
      <c r="A39" s="201" t="s">
        <v>193</v>
      </c>
      <c r="B39" s="206">
        <v>91</v>
      </c>
      <c r="C39" s="152">
        <f t="shared" si="0"/>
        <v>0.40000000000000568</v>
      </c>
    </row>
    <row r="40" spans="1:3" x14ac:dyDescent="0.35">
      <c r="A40" s="201" t="s">
        <v>194</v>
      </c>
      <c r="B40" s="206">
        <v>90.6</v>
      </c>
      <c r="C40" s="152">
        <f t="shared" si="0"/>
        <v>0.29999999999999716</v>
      </c>
    </row>
    <row r="41" spans="1:3" x14ac:dyDescent="0.35">
      <c r="A41" s="201" t="s">
        <v>195</v>
      </c>
      <c r="B41" s="206">
        <v>90.3</v>
      </c>
      <c r="C41" s="152">
        <f t="shared" si="0"/>
        <v>0.29999999999999716</v>
      </c>
    </row>
    <row r="42" spans="1:3" x14ac:dyDescent="0.35">
      <c r="A42" s="201" t="s">
        <v>196</v>
      </c>
      <c r="B42" s="206">
        <v>90</v>
      </c>
      <c r="C42" s="152">
        <f t="shared" si="0"/>
        <v>-9.9999999999994316E-2</v>
      </c>
    </row>
    <row r="43" spans="1:3" x14ac:dyDescent="0.35">
      <c r="A43" s="201" t="s">
        <v>197</v>
      </c>
      <c r="B43" s="206">
        <v>90.1</v>
      </c>
      <c r="C43" s="152">
        <f t="shared" si="0"/>
        <v>0.19999999999998863</v>
      </c>
    </row>
    <row r="44" spans="1:3" x14ac:dyDescent="0.35">
      <c r="A44" s="201" t="s">
        <v>198</v>
      </c>
      <c r="B44" s="206">
        <v>89.9</v>
      </c>
      <c r="C44" s="152">
        <f t="shared" si="0"/>
        <v>0.30000000000001137</v>
      </c>
    </row>
    <row r="45" spans="1:3" x14ac:dyDescent="0.35">
      <c r="A45" s="201" t="s">
        <v>199</v>
      </c>
      <c r="B45" s="206">
        <v>89.6</v>
      </c>
      <c r="C45" s="152">
        <f t="shared" si="0"/>
        <v>0.29999999999999716</v>
      </c>
    </row>
    <row r="46" spans="1:3" x14ac:dyDescent="0.35">
      <c r="A46" s="201" t="s">
        <v>200</v>
      </c>
      <c r="B46" s="206">
        <v>89.3</v>
      </c>
    </row>
    <row r="47" spans="1:3" x14ac:dyDescent="0.35">
      <c r="A47" s="201" t="s">
        <v>201</v>
      </c>
      <c r="B47" s="206">
        <v>90</v>
      </c>
    </row>
    <row r="48" spans="1:3" x14ac:dyDescent="0.35">
      <c r="A48" s="201" t="s">
        <v>202</v>
      </c>
      <c r="B48" s="206">
        <v>89.5</v>
      </c>
    </row>
    <row r="49" spans="1:2" x14ac:dyDescent="0.35">
      <c r="A49" s="201" t="s">
        <v>203</v>
      </c>
      <c r="B49" s="206">
        <v>89</v>
      </c>
    </row>
    <row r="50" spans="1:2" x14ac:dyDescent="0.35">
      <c r="A50" s="201" t="s">
        <v>204</v>
      </c>
      <c r="B50" s="206">
        <v>88.1</v>
      </c>
    </row>
    <row r="51" spans="1:2" x14ac:dyDescent="0.35">
      <c r="A51" s="201" t="s">
        <v>205</v>
      </c>
      <c r="B51" s="206">
        <v>89.7</v>
      </c>
    </row>
    <row r="52" spans="1:2" x14ac:dyDescent="0.35">
      <c r="A52" s="201" t="s">
        <v>206</v>
      </c>
      <c r="B52" s="206">
        <v>89</v>
      </c>
    </row>
    <row r="53" spans="1:2" x14ac:dyDescent="0.35">
      <c r="A53" s="201" t="s">
        <v>207</v>
      </c>
      <c r="B53" s="206">
        <v>88.5</v>
      </c>
    </row>
    <row r="54" spans="1:2" x14ac:dyDescent="0.35">
      <c r="A54" s="201" t="s">
        <v>208</v>
      </c>
      <c r="B54" s="206">
        <v>87.9</v>
      </c>
    </row>
    <row r="55" spans="1:2" x14ac:dyDescent="0.35">
      <c r="A55" s="201" t="s">
        <v>209</v>
      </c>
      <c r="B55" s="206">
        <v>87.8</v>
      </c>
    </row>
    <row r="56" spans="1:2" x14ac:dyDescent="0.35">
      <c r="A56" s="201" t="s">
        <v>210</v>
      </c>
      <c r="B56" s="206">
        <v>87</v>
      </c>
    </row>
    <row r="57" spans="1:2" x14ac:dyDescent="0.35">
      <c r="A57" s="201" t="s">
        <v>211</v>
      </c>
      <c r="B57" s="206">
        <v>86.6</v>
      </c>
    </row>
    <row r="58" spans="1:2" x14ac:dyDescent="0.35">
      <c r="A58" s="201" t="s">
        <v>212</v>
      </c>
      <c r="B58" s="206">
        <v>86.2</v>
      </c>
    </row>
    <row r="59" spans="1:2" x14ac:dyDescent="0.35">
      <c r="A59" s="201" t="s">
        <v>213</v>
      </c>
      <c r="B59" s="206">
        <v>84.9</v>
      </c>
    </row>
    <row r="60" spans="1:2" x14ac:dyDescent="0.35">
      <c r="A60" s="201" t="s">
        <v>214</v>
      </c>
      <c r="B60" s="206">
        <v>84.3</v>
      </c>
    </row>
    <row r="61" spans="1:2" x14ac:dyDescent="0.35">
      <c r="A61" s="201" t="s">
        <v>215</v>
      </c>
      <c r="B61" s="206">
        <v>83.9</v>
      </c>
    </row>
    <row r="62" spans="1:2" x14ac:dyDescent="0.35">
      <c r="A62" s="201" t="s">
        <v>216</v>
      </c>
      <c r="B62" s="206">
        <v>83.2</v>
      </c>
    </row>
    <row r="63" spans="1:2" x14ac:dyDescent="0.35">
      <c r="A63" s="201" t="s">
        <v>217</v>
      </c>
      <c r="B63" s="206">
        <v>82.8</v>
      </c>
    </row>
    <row r="64" spans="1:2" x14ac:dyDescent="0.35">
      <c r="A64" s="201" t="s">
        <v>218</v>
      </c>
      <c r="B64" s="206">
        <v>82.1</v>
      </c>
    </row>
    <row r="65" spans="1:2" x14ac:dyDescent="0.35">
      <c r="A65" s="201" t="s">
        <v>219</v>
      </c>
      <c r="B65" s="206">
        <v>81.400000000000006</v>
      </c>
    </row>
    <row r="66" spans="1:2" x14ac:dyDescent="0.35">
      <c r="A66" s="201" t="s">
        <v>220</v>
      </c>
      <c r="B66" s="206">
        <v>80.8</v>
      </c>
    </row>
    <row r="67" spans="1:2" x14ac:dyDescent="0.35">
      <c r="A67" s="201" t="s">
        <v>221</v>
      </c>
      <c r="B67" s="206">
        <v>81.400000000000006</v>
      </c>
    </row>
    <row r="68" spans="1:2" x14ac:dyDescent="0.35">
      <c r="A68" s="201" t="s">
        <v>222</v>
      </c>
      <c r="B68" s="206">
        <v>80.900000000000006</v>
      </c>
    </row>
    <row r="69" spans="1:2" x14ac:dyDescent="0.35">
      <c r="A69" s="201" t="s">
        <v>223</v>
      </c>
      <c r="B69" s="206">
        <v>80.2</v>
      </c>
    </row>
    <row r="70" spans="1:2" x14ac:dyDescent="0.35">
      <c r="A70" s="201" t="s">
        <v>224</v>
      </c>
      <c r="B70" s="206">
        <v>80.3</v>
      </c>
    </row>
    <row r="71" spans="1:2" x14ac:dyDescent="0.35">
      <c r="A71" s="201" t="s">
        <v>225</v>
      </c>
      <c r="B71" s="206">
        <v>79.099999999999994</v>
      </c>
    </row>
    <row r="72" spans="1:2" x14ac:dyDescent="0.35">
      <c r="A72" s="201" t="s">
        <v>226</v>
      </c>
      <c r="B72" s="206">
        <v>78.5</v>
      </c>
    </row>
    <row r="73" spans="1:2" x14ac:dyDescent="0.35">
      <c r="A73" s="201" t="s">
        <v>227</v>
      </c>
      <c r="B73" s="206">
        <v>78.099999999999994</v>
      </c>
    </row>
    <row r="74" spans="1:2" x14ac:dyDescent="0.35">
      <c r="A74" s="201" t="s">
        <v>228</v>
      </c>
      <c r="B74" s="206">
        <v>78.099999999999994</v>
      </c>
    </row>
    <row r="75" spans="1:2" x14ac:dyDescent="0.35">
      <c r="A75" s="201" t="s">
        <v>229</v>
      </c>
      <c r="B75" s="206">
        <v>77</v>
      </c>
    </row>
    <row r="76" spans="1:2" x14ac:dyDescent="0.35">
      <c r="A76" s="201" t="s">
        <v>230</v>
      </c>
      <c r="B76" s="206">
        <v>76.5</v>
      </c>
    </row>
    <row r="77" spans="1:2" x14ac:dyDescent="0.35">
      <c r="A77" s="201" t="s">
        <v>231</v>
      </c>
      <c r="B77" s="206">
        <v>76.2</v>
      </c>
    </row>
    <row r="78" spans="1:2" x14ac:dyDescent="0.35">
      <c r="A78" s="201" t="s">
        <v>232</v>
      </c>
      <c r="B78" s="206">
        <v>75.7</v>
      </c>
    </row>
    <row r="79" spans="1:2" x14ac:dyDescent="0.35">
      <c r="A79" s="201" t="s">
        <v>233</v>
      </c>
      <c r="B79" s="206">
        <v>74.900000000000006</v>
      </c>
    </row>
    <row r="80" spans="1:2" x14ac:dyDescent="0.35">
      <c r="A80" s="201" t="s">
        <v>234</v>
      </c>
      <c r="B80" s="206">
        <v>74.5</v>
      </c>
    </row>
    <row r="81" spans="1:2" x14ac:dyDescent="0.35">
      <c r="A81" s="201" t="s">
        <v>235</v>
      </c>
      <c r="B81" s="206">
        <v>73.7</v>
      </c>
    </row>
    <row r="82" spans="1:2" x14ac:dyDescent="0.35">
      <c r="A82" s="201" t="s">
        <v>236</v>
      </c>
      <c r="B82" s="206">
        <v>73.3</v>
      </c>
    </row>
    <row r="83" spans="1:2" x14ac:dyDescent="0.35">
      <c r="A83" s="201" t="s">
        <v>237</v>
      </c>
      <c r="B83" s="206">
        <v>72.7</v>
      </c>
    </row>
    <row r="84" spans="1:2" x14ac:dyDescent="0.35">
      <c r="A84" s="201" t="s">
        <v>238</v>
      </c>
      <c r="B84" s="206">
        <v>72.2</v>
      </c>
    </row>
    <row r="85" spans="1:2" x14ac:dyDescent="0.35">
      <c r="A85" s="201" t="s">
        <v>239</v>
      </c>
      <c r="B85" s="206">
        <v>71.5</v>
      </c>
    </row>
    <row r="86" spans="1:2" x14ac:dyDescent="0.35">
      <c r="A86" s="201" t="s">
        <v>240</v>
      </c>
      <c r="B86" s="206">
        <v>71</v>
      </c>
    </row>
    <row r="87" spans="1:2" x14ac:dyDescent="0.35">
      <c r="A87" s="201" t="s">
        <v>241</v>
      </c>
      <c r="B87" s="206">
        <v>70.099999999999994</v>
      </c>
    </row>
    <row r="88" spans="1:2" x14ac:dyDescent="0.35">
      <c r="A88" s="201" t="s">
        <v>242</v>
      </c>
      <c r="B88" s="206">
        <v>69.7</v>
      </c>
    </row>
    <row r="89" spans="1:2" x14ac:dyDescent="0.35">
      <c r="A89" s="201" t="s">
        <v>243</v>
      </c>
      <c r="B89" s="206">
        <v>69.2</v>
      </c>
    </row>
    <row r="90" spans="1:2" x14ac:dyDescent="0.35">
      <c r="A90" s="201" t="s">
        <v>244</v>
      </c>
      <c r="B90" s="206">
        <v>68.8</v>
      </c>
    </row>
    <row r="91" spans="1:2" x14ac:dyDescent="0.35">
      <c r="A91" s="201" t="s">
        <v>245</v>
      </c>
      <c r="B91" s="206">
        <v>68.5</v>
      </c>
    </row>
    <row r="92" spans="1:2" x14ac:dyDescent="0.35">
      <c r="A92" s="201" t="s">
        <v>246</v>
      </c>
      <c r="B92" s="206">
        <v>68</v>
      </c>
    </row>
    <row r="93" spans="1:2" x14ac:dyDescent="0.35">
      <c r="A93" s="201" t="s">
        <v>247</v>
      </c>
      <c r="B93" s="206">
        <v>67.599999999999994</v>
      </c>
    </row>
    <row r="94" spans="1:2" x14ac:dyDescent="0.35">
      <c r="A94" s="201" t="s">
        <v>248</v>
      </c>
      <c r="B94" s="206">
        <v>67.099999999999994</v>
      </c>
    </row>
    <row r="95" spans="1:2" x14ac:dyDescent="0.35">
      <c r="A95" s="201" t="s">
        <v>249</v>
      </c>
      <c r="B95" s="206">
        <v>66.2</v>
      </c>
    </row>
    <row r="96" spans="1:2" x14ac:dyDescent="0.35">
      <c r="A96" s="201" t="s">
        <v>250</v>
      </c>
      <c r="B96" s="206">
        <v>65.7</v>
      </c>
    </row>
    <row r="97" spans="1:2" x14ac:dyDescent="0.35">
      <c r="A97" s="201" t="s">
        <v>251</v>
      </c>
      <c r="B97" s="206">
        <v>65.2</v>
      </c>
    </row>
    <row r="98" spans="1:2" x14ac:dyDescent="0.35">
      <c r="A98" s="201" t="s">
        <v>252</v>
      </c>
      <c r="B98" s="206">
        <v>65.099999999999994</v>
      </c>
    </row>
    <row r="99" spans="1:2" x14ac:dyDescent="0.35">
      <c r="A99" s="201" t="s">
        <v>253</v>
      </c>
      <c r="B99" s="206">
        <v>64.400000000000006</v>
      </c>
    </row>
    <row r="100" spans="1:2" x14ac:dyDescent="0.35">
      <c r="A100" s="201" t="s">
        <v>254</v>
      </c>
      <c r="B100" s="206">
        <v>63.8</v>
      </c>
    </row>
    <row r="101" spans="1:2" x14ac:dyDescent="0.35">
      <c r="A101" s="201" t="s">
        <v>255</v>
      </c>
      <c r="B101" s="206">
        <v>63.5</v>
      </c>
    </row>
    <row r="102" spans="1:2" x14ac:dyDescent="0.35">
      <c r="A102" s="201" t="s">
        <v>256</v>
      </c>
      <c r="B102" s="206">
        <v>62.8</v>
      </c>
    </row>
    <row r="103" spans="1:2" x14ac:dyDescent="0.35">
      <c r="A103" s="201" t="s">
        <v>257</v>
      </c>
      <c r="B103" s="206">
        <v>62</v>
      </c>
    </row>
    <row r="104" spans="1:2" x14ac:dyDescent="0.35">
      <c r="A104" s="201" t="s">
        <v>258</v>
      </c>
      <c r="B104" s="206">
        <v>61.4</v>
      </c>
    </row>
    <row r="105" spans="1:2" x14ac:dyDescent="0.35">
      <c r="A105" s="201" t="s">
        <v>259</v>
      </c>
      <c r="B105" s="206">
        <v>60.9</v>
      </c>
    </row>
    <row r="106" spans="1:2" x14ac:dyDescent="0.35">
      <c r="A106" s="201" t="s">
        <v>260</v>
      </c>
      <c r="B106" s="206">
        <v>60</v>
      </c>
    </row>
    <row r="107" spans="1:2" x14ac:dyDescent="0.35">
      <c r="A107" s="201" t="s">
        <v>261</v>
      </c>
      <c r="B107" s="206">
        <v>59.8</v>
      </c>
    </row>
    <row r="108" spans="1:2" x14ac:dyDescent="0.35">
      <c r="A108" s="201" t="s">
        <v>262</v>
      </c>
      <c r="B108" s="206">
        <v>59.6</v>
      </c>
    </row>
    <row r="109" spans="1:2" x14ac:dyDescent="0.35">
      <c r="A109" s="201" t="s">
        <v>263</v>
      </c>
      <c r="B109" s="206">
        <v>59.2</v>
      </c>
    </row>
    <row r="110" spans="1:2" x14ac:dyDescent="0.35">
      <c r="A110" s="201" t="s">
        <v>264</v>
      </c>
      <c r="B110" s="206">
        <v>59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topLeftCell="A2" workbookViewId="0">
      <selection activeCell="D28" sqref="D28"/>
    </sheetView>
  </sheetViews>
  <sheetFormatPr baseColWidth="10" defaultColWidth="11.453125" defaultRowHeight="14.5" x14ac:dyDescent="0.35"/>
  <cols>
    <col min="1" max="1" width="11.453125" style="154"/>
    <col min="2" max="2" width="40.453125" style="153" customWidth="1"/>
    <col min="3" max="3" width="11.453125" style="154"/>
    <col min="4" max="4" width="44.7265625" style="154" customWidth="1"/>
    <col min="5" max="5" width="15.453125" style="154" customWidth="1"/>
    <col min="6" max="6" width="16.1796875" style="154" customWidth="1"/>
    <col min="7" max="16384" width="11.453125" style="154"/>
  </cols>
  <sheetData>
    <row r="2" spans="2:3" ht="33.75" customHeight="1" x14ac:dyDescent="0.35"/>
    <row r="3" spans="2:3" s="156" customFormat="1" x14ac:dyDescent="0.35">
      <c r="B3" s="155" t="s">
        <v>265</v>
      </c>
    </row>
    <row r="5" spans="2:3" x14ac:dyDescent="0.35">
      <c r="B5" s="157" t="s">
        <v>266</v>
      </c>
      <c r="C5" s="158" t="s">
        <v>267</v>
      </c>
    </row>
    <row r="6" spans="2:3" x14ac:dyDescent="0.35">
      <c r="B6" s="157" t="s">
        <v>268</v>
      </c>
      <c r="C6" s="158">
        <v>106.8</v>
      </c>
    </row>
    <row r="7" spans="2:3" x14ac:dyDescent="0.35">
      <c r="B7" s="159"/>
    </row>
    <row r="8" spans="2:3" x14ac:dyDescent="0.35">
      <c r="B8" s="157" t="s">
        <v>269</v>
      </c>
      <c r="C8" s="160" t="s">
        <v>369</v>
      </c>
    </row>
    <row r="9" spans="2:3" x14ac:dyDescent="0.35">
      <c r="B9" s="157" t="s">
        <v>271</v>
      </c>
      <c r="C9" s="160">
        <v>111.4</v>
      </c>
    </row>
    <row r="10" spans="2:3" x14ac:dyDescent="0.35">
      <c r="B10" s="157" t="s">
        <v>272</v>
      </c>
      <c r="C10" s="161">
        <f>VLOOKUP(C8,[1]Liste!D:E,2)</f>
        <v>45565</v>
      </c>
    </row>
    <row r="11" spans="2:3" x14ac:dyDescent="0.35">
      <c r="B11" s="159"/>
    </row>
    <row r="12" spans="2:3" x14ac:dyDescent="0.35">
      <c r="B12" s="157" t="s">
        <v>273</v>
      </c>
      <c r="C12" s="161">
        <f>DEPENSES!D11</f>
        <v>0</v>
      </c>
    </row>
    <row r="13" spans="2:3" x14ac:dyDescent="0.35">
      <c r="B13" s="157" t="s">
        <v>274</v>
      </c>
      <c r="C13" s="161">
        <f>DEPENSES!D12</f>
        <v>0</v>
      </c>
    </row>
    <row r="14" spans="2:3" x14ac:dyDescent="0.35">
      <c r="B14" s="157" t="s">
        <v>275</v>
      </c>
      <c r="C14" s="161">
        <f>AVERAGE(C12:C13)</f>
        <v>0</v>
      </c>
    </row>
    <row r="15" spans="2:3" x14ac:dyDescent="0.35">
      <c r="B15" s="159"/>
    </row>
    <row r="16" spans="2:3" x14ac:dyDescent="0.35">
      <c r="B16" s="159"/>
    </row>
    <row r="17" spans="2:3" x14ac:dyDescent="0.35">
      <c r="B17" s="157" t="s">
        <v>276</v>
      </c>
      <c r="C17" s="162">
        <f>IF(C14&gt;C10,ROUNDDOWN(_xlfn.DAYS(C14,C10)/90,0),0)</f>
        <v>0</v>
      </c>
    </row>
    <row r="18" spans="2:3" x14ac:dyDescent="0.35">
      <c r="B18" s="157" t="s">
        <v>277</v>
      </c>
      <c r="C18" s="163">
        <v>0.47</v>
      </c>
    </row>
    <row r="19" spans="2:3" x14ac:dyDescent="0.35">
      <c r="B19" s="159"/>
    </row>
    <row r="20" spans="2:3" x14ac:dyDescent="0.35">
      <c r="B20" s="157" t="s">
        <v>278</v>
      </c>
      <c r="C20" s="163">
        <f>C9+C18*C17</f>
        <v>111.4</v>
      </c>
    </row>
    <row r="31" spans="2:3" s="156" customFormat="1" x14ac:dyDescent="0.35">
      <c r="B31" s="155" t="s">
        <v>279</v>
      </c>
    </row>
    <row r="34" spans="2:6" ht="61.5" customHeight="1" x14ac:dyDescent="0.35">
      <c r="B34" s="154"/>
      <c r="E34" s="164" t="s">
        <v>280</v>
      </c>
      <c r="F34" s="165" t="s">
        <v>281</v>
      </c>
    </row>
    <row r="35" spans="2:6" x14ac:dyDescent="0.35">
      <c r="B35" s="166"/>
      <c r="C35" s="167"/>
      <c r="D35" s="168" t="s">
        <v>282</v>
      </c>
      <c r="E35" s="169">
        <v>31.1</v>
      </c>
      <c r="F35" s="170">
        <f t="shared" ref="F35" si="0">E35*$C$20/$C$6</f>
        <v>32.439513108614236</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11</vt:i4>
      </vt:variant>
      <vt:variant>
        <vt:lpstr>Plages nommées</vt:lpstr>
      </vt:variant>
      <vt:variant>
        <vt:i4>7</vt:i4>
      </vt:variant>
    </vt:vector>
  </HeadingPairs>
  <TitlesOfParts>
    <vt:vector size="18" baseType="lpstr">
      <vt:lpstr>NOTICE</vt:lpstr>
      <vt:lpstr>DEPENSES</vt:lpstr>
      <vt:lpstr>DETAIL RH</vt:lpstr>
      <vt:lpstr>RESSOURCES</vt:lpstr>
      <vt:lpstr>RECETTES PREVISIONNELLES</vt:lpstr>
      <vt:lpstr>SYNTHESE</vt:lpstr>
      <vt:lpstr>MENUS CHOIX</vt:lpstr>
      <vt:lpstr>Données INSEE</vt:lpstr>
      <vt:lpstr>Outil_Calcul_Taux_horaire</vt:lpstr>
      <vt:lpstr>caractéristiques</vt:lpstr>
      <vt:lpstr>Feuil1</vt:lpstr>
      <vt:lpstr>Choisir_ici</vt:lpstr>
      <vt:lpstr>Temps_fixe</vt:lpstr>
      <vt:lpstr>Temps_variable</vt:lpstr>
      <vt:lpstr>DEPENSES!Zone_d_impression</vt:lpstr>
      <vt:lpstr>'DETAIL RH'!Zone_d_impression</vt:lpstr>
      <vt:lpstr>RESSOURCES!Zone_d_impression</vt:lpstr>
      <vt:lpstr>SYNTHESE!Zone_d_impression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STAMEGNA Marie</cp:lastModifiedBy>
  <cp:lastPrinted>2024-08-06T16:30:28Z</cp:lastPrinted>
  <dcterms:created xsi:type="dcterms:W3CDTF">2022-03-09T08:05:15Z</dcterms:created>
  <dcterms:modified xsi:type="dcterms:W3CDTF">2025-01-22T16:03:21Z</dcterms:modified>
</cp:coreProperties>
</file>