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defaultThemeVersion="124226"/>
  <mc:AlternateContent xmlns:mc="http://schemas.openxmlformats.org/markup-compatibility/2006">
    <mc:Choice Requires="x15">
      <x15ac:absPath xmlns:x15ac="http://schemas.microsoft.com/office/spreadsheetml/2010/11/ac" url="O:\DAE\SFEDER\2014-2020\14- ADM DOCUMENTS TYPES\5 - Remontées de dépenses\ERD et guide du bénef mis à jour décembre 2020\"/>
    </mc:Choice>
  </mc:AlternateContent>
  <xr:revisionPtr revIDLastSave="0" documentId="10_ncr:100000_{183AA25A-DE25-4B4E-8295-7B9BFEC2268C}" xr6:coauthVersionLast="31" xr6:coauthVersionMax="31" xr10:uidLastSave="{00000000-0000-0000-0000-000000000000}"/>
  <bookViews>
    <workbookView xWindow="0" yWindow="0" windowWidth="23040" windowHeight="8496" xr2:uid="{00000000-000D-0000-FFFF-FFFF00000000}"/>
  </bookViews>
  <sheets>
    <sheet name="Notice" sheetId="48" r:id="rId1"/>
    <sheet name="Etat récapitulatif des dépenses" sheetId="2" r:id="rId2"/>
    <sheet name="Synthèse e-Synergie" sheetId="44" r:id="rId3"/>
    <sheet name="liste déroulante" sheetId="45" r:id="rId4"/>
  </sheets>
  <definedNames>
    <definedName name="_xlnm.Print_Area" localSheetId="1">'Etat récapitulatif des dépenses'!$A$1:$Q$333</definedName>
  </definedNames>
  <calcPr calcId="179017"/>
</workbook>
</file>

<file path=xl/calcChain.xml><?xml version="1.0" encoding="utf-8"?>
<calcChain xmlns="http://schemas.openxmlformats.org/spreadsheetml/2006/main">
  <c r="E25" i="44" l="1"/>
  <c r="D25" i="44"/>
  <c r="C25" i="44"/>
  <c r="D18" i="44" l="1"/>
  <c r="D24" i="44" l="1"/>
  <c r="D23" i="44" l="1"/>
  <c r="D22" i="44"/>
  <c r="D21" i="44"/>
  <c r="D20" i="44"/>
  <c r="D19" i="44"/>
  <c r="C18" i="44"/>
  <c r="E18" i="44"/>
  <c r="C19" i="44"/>
  <c r="E19" i="44"/>
  <c r="C20" i="44"/>
  <c r="E20" i="44"/>
  <c r="C21" i="44"/>
  <c r="E21" i="44"/>
  <c r="C22" i="44"/>
  <c r="E22" i="44"/>
  <c r="C23" i="44"/>
  <c r="E23" i="44"/>
  <c r="C24" i="44"/>
  <c r="E24" i="44"/>
  <c r="L307" i="2"/>
  <c r="L306" i="2"/>
  <c r="L305" i="2"/>
  <c r="L304" i="2"/>
  <c r="L303" i="2"/>
  <c r="L302"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68" i="2"/>
  <c r="L267" i="2"/>
  <c r="L266" i="2"/>
  <c r="L265" i="2"/>
  <c r="L264" i="2"/>
  <c r="L263" i="2"/>
  <c r="L262" i="2"/>
  <c r="L261" i="2"/>
  <c r="L260" i="2"/>
  <c r="L259" i="2"/>
  <c r="L258" i="2"/>
  <c r="L257" i="2"/>
  <c r="L256" i="2"/>
  <c r="L255" i="2"/>
  <c r="L254" i="2"/>
  <c r="L253" i="2"/>
  <c r="L252" i="2"/>
  <c r="L251" i="2"/>
  <c r="L250" i="2"/>
  <c r="L249" i="2"/>
  <c r="L248" i="2"/>
  <c r="L247" i="2"/>
  <c r="L246" i="2"/>
  <c r="L245" i="2"/>
  <c r="L244" i="2"/>
  <c r="L243" i="2"/>
  <c r="L242" i="2"/>
  <c r="L241" i="2"/>
  <c r="L240" i="2"/>
  <c r="L239" i="2"/>
  <c r="L238" i="2"/>
  <c r="L237" i="2"/>
  <c r="L236" i="2"/>
  <c r="L235" i="2"/>
  <c r="L234" i="2"/>
  <c r="L229" i="2"/>
  <c r="L228" i="2"/>
  <c r="L227" i="2"/>
  <c r="L226" i="2"/>
  <c r="L225" i="2"/>
  <c r="L224" i="2"/>
  <c r="L223" i="2"/>
  <c r="L222" i="2"/>
  <c r="L221" i="2"/>
  <c r="L220" i="2"/>
  <c r="L219" i="2"/>
  <c r="L218" i="2"/>
  <c r="L217" i="2"/>
  <c r="L216" i="2"/>
  <c r="L215" i="2"/>
  <c r="L214" i="2"/>
  <c r="L213" i="2"/>
  <c r="L212" i="2"/>
  <c r="L211" i="2"/>
  <c r="L210" i="2"/>
  <c r="L209" i="2"/>
  <c r="L208" i="2"/>
  <c r="L207" i="2"/>
  <c r="L206" i="2"/>
  <c r="L205" i="2"/>
  <c r="L204" i="2"/>
  <c r="L203" i="2"/>
  <c r="L202" i="2"/>
  <c r="L201" i="2"/>
  <c r="L200" i="2"/>
  <c r="L199" i="2"/>
  <c r="L198" i="2"/>
  <c r="L197" i="2"/>
  <c r="L196" i="2"/>
  <c r="L195"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8" i="2"/>
  <c r="L117"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5" i="2"/>
  <c r="L84" i="2"/>
  <c r="L83" i="2"/>
  <c r="L82" i="2"/>
  <c r="L81" i="2"/>
  <c r="L80" i="2"/>
  <c r="L79" i="2"/>
  <c r="L78" i="2"/>
  <c r="L73" i="2"/>
  <c r="L72"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L20" i="2"/>
  <c r="L19" i="2"/>
  <c r="L18" i="2"/>
  <c r="L17" i="2"/>
  <c r="L16" i="2"/>
  <c r="L15" i="2"/>
  <c r="L14" i="2"/>
  <c r="L114" i="2" l="1"/>
  <c r="J270" i="2"/>
  <c r="J310" i="2" s="1"/>
  <c r="J309" i="2"/>
  <c r="K310" i="2"/>
  <c r="O14" i="2"/>
  <c r="H24" i="44" l="1"/>
  <c r="H23" i="44"/>
  <c r="H22" i="44"/>
  <c r="H21" i="44"/>
  <c r="H20" i="44"/>
  <c r="H19" i="44"/>
  <c r="H18" i="44"/>
  <c r="L230" i="2" l="1"/>
  <c r="L308" i="2"/>
  <c r="J308" i="2"/>
  <c r="L269" i="2"/>
  <c r="J269" i="2"/>
  <c r="J230" i="2"/>
  <c r="L191" i="2"/>
  <c r="J191" i="2"/>
  <c r="L152" i="2"/>
  <c r="J152" i="2"/>
  <c r="L113" i="2"/>
  <c r="J113" i="2"/>
  <c r="J74" i="2"/>
  <c r="L74" i="2"/>
  <c r="D153" i="2" l="1"/>
  <c r="D114" i="2"/>
  <c r="E114" i="2"/>
  <c r="E75" i="2"/>
  <c r="D75" i="2"/>
  <c r="O288" i="2"/>
  <c r="O289" i="2"/>
  <c r="O290" i="2"/>
  <c r="O291" i="2"/>
  <c r="O292" i="2"/>
  <c r="O293" i="2"/>
  <c r="O294" i="2"/>
  <c r="O295" i="2"/>
  <c r="O296" i="2"/>
  <c r="O297" i="2"/>
  <c r="O298" i="2"/>
  <c r="O299" i="2"/>
  <c r="O300" i="2"/>
  <c r="O301" i="2"/>
  <c r="O302" i="2"/>
  <c r="O303" i="2"/>
  <c r="O304" i="2"/>
  <c r="O305" i="2"/>
  <c r="O306" i="2"/>
  <c r="J289" i="2"/>
  <c r="J290" i="2"/>
  <c r="J291" i="2"/>
  <c r="J292" i="2"/>
  <c r="J293" i="2"/>
  <c r="J294" i="2"/>
  <c r="J295" i="2"/>
  <c r="J296" i="2"/>
  <c r="J297" i="2"/>
  <c r="F289" i="2"/>
  <c r="F290" i="2"/>
  <c r="F291" i="2"/>
  <c r="F292" i="2"/>
  <c r="F293" i="2"/>
  <c r="F294" i="2"/>
  <c r="F295" i="2"/>
  <c r="F296" i="2"/>
  <c r="F297" i="2"/>
  <c r="F298" i="2"/>
  <c r="O274" i="2"/>
  <c r="O275" i="2"/>
  <c r="O276" i="2"/>
  <c r="O277" i="2"/>
  <c r="O278" i="2"/>
  <c r="O279" i="2"/>
  <c r="O280" i="2"/>
  <c r="O281" i="2"/>
  <c r="O282" i="2"/>
  <c r="O283" i="2"/>
  <c r="O284" i="2"/>
  <c r="O285" i="2"/>
  <c r="O286" i="2"/>
  <c r="O287" i="2"/>
  <c r="O307" i="2"/>
  <c r="J274" i="2"/>
  <c r="J275" i="2"/>
  <c r="J276" i="2"/>
  <c r="J277" i="2"/>
  <c r="J278" i="2"/>
  <c r="J279" i="2"/>
  <c r="J280" i="2"/>
  <c r="J281" i="2"/>
  <c r="J282" i="2"/>
  <c r="J283" i="2"/>
  <c r="J284" i="2"/>
  <c r="J285" i="2"/>
  <c r="J286" i="2"/>
  <c r="J287" i="2"/>
  <c r="J288" i="2"/>
  <c r="J298" i="2"/>
  <c r="F274" i="2"/>
  <c r="F275" i="2"/>
  <c r="F276" i="2"/>
  <c r="F277" i="2"/>
  <c r="F278" i="2"/>
  <c r="F279" i="2"/>
  <c r="F280" i="2"/>
  <c r="F281" i="2"/>
  <c r="F282" i="2"/>
  <c r="F283" i="2"/>
  <c r="F284" i="2"/>
  <c r="F285" i="2"/>
  <c r="F286" i="2"/>
  <c r="F287" i="2"/>
  <c r="F288" i="2"/>
  <c r="F299" i="2"/>
  <c r="F300" i="2"/>
  <c r="F301" i="2"/>
  <c r="F302" i="2"/>
  <c r="F303" i="2"/>
  <c r="F304" i="2"/>
  <c r="F305" i="2"/>
  <c r="F306"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J235" i="2"/>
  <c r="J236" i="2"/>
  <c r="J237" i="2"/>
  <c r="J238" i="2"/>
  <c r="J239" i="2"/>
  <c r="J240" i="2"/>
  <c r="J241" i="2"/>
  <c r="J242" i="2"/>
  <c r="J243" i="2"/>
  <c r="J244" i="2"/>
  <c r="J245" i="2"/>
  <c r="J246" i="2"/>
  <c r="J247" i="2"/>
  <c r="J248" i="2"/>
  <c r="J249" i="2"/>
  <c r="J250" i="2"/>
  <c r="J251" i="2"/>
  <c r="J252" i="2"/>
  <c r="J253" i="2"/>
  <c r="J254" i="2"/>
  <c r="J255" i="2"/>
  <c r="J256" i="2"/>
  <c r="J257" i="2"/>
  <c r="J258"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J198" i="2"/>
  <c r="J199" i="2"/>
  <c r="J200" i="2"/>
  <c r="J201" i="2"/>
  <c r="J202" i="2"/>
  <c r="J203" i="2"/>
  <c r="J204" i="2"/>
  <c r="J205" i="2"/>
  <c r="J206" i="2"/>
  <c r="J207" i="2"/>
  <c r="J208" i="2"/>
  <c r="J209" i="2"/>
  <c r="J210" i="2"/>
  <c r="J211" i="2"/>
  <c r="J212" i="2"/>
  <c r="J213" i="2"/>
  <c r="J214" i="2"/>
  <c r="J215" i="2"/>
  <c r="J216"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O184" i="2"/>
  <c r="O185" i="2"/>
  <c r="O186" i="2"/>
  <c r="O187" i="2"/>
  <c r="O188" i="2"/>
  <c r="O189" i="2"/>
  <c r="O190" i="2"/>
  <c r="J185" i="2"/>
  <c r="J186" i="2"/>
  <c r="J187" i="2"/>
  <c r="J188" i="2"/>
  <c r="J189" i="2"/>
  <c r="F185" i="2"/>
  <c r="F186" i="2"/>
  <c r="F187" i="2"/>
  <c r="F188" i="2"/>
  <c r="F189" i="2"/>
  <c r="F190" i="2"/>
  <c r="O136" i="2"/>
  <c r="O137" i="2"/>
  <c r="O138" i="2"/>
  <c r="O139" i="2"/>
  <c r="O140" i="2"/>
  <c r="O141" i="2"/>
  <c r="O142" i="2"/>
  <c r="O143" i="2"/>
  <c r="O144" i="2"/>
  <c r="O145" i="2"/>
  <c r="O146" i="2"/>
  <c r="O147" i="2"/>
  <c r="O148" i="2"/>
  <c r="O149" i="2"/>
  <c r="O150" i="2"/>
  <c r="J136" i="2"/>
  <c r="J137" i="2"/>
  <c r="J138" i="2"/>
  <c r="J139" i="2"/>
  <c r="J140" i="2"/>
  <c r="J141" i="2"/>
  <c r="J142" i="2"/>
  <c r="J143" i="2"/>
  <c r="J144" i="2"/>
  <c r="J145" i="2"/>
  <c r="J146" i="2"/>
  <c r="F136" i="2"/>
  <c r="F137" i="2"/>
  <c r="F138" i="2"/>
  <c r="F139" i="2"/>
  <c r="F140" i="2"/>
  <c r="F141" i="2"/>
  <c r="F142" i="2"/>
  <c r="F143" i="2"/>
  <c r="F144" i="2"/>
  <c r="F145" i="2"/>
  <c r="F146" i="2"/>
  <c r="F147" i="2"/>
  <c r="F148" i="2"/>
  <c r="F149" i="2"/>
  <c r="F150" i="2"/>
  <c r="F151" i="2"/>
  <c r="O107" i="2"/>
  <c r="O108" i="2"/>
  <c r="O109" i="2"/>
  <c r="O110" i="2"/>
  <c r="O111" i="2"/>
  <c r="O112" i="2"/>
  <c r="J107" i="2"/>
  <c r="J108" i="2"/>
  <c r="J109" i="2"/>
  <c r="J110" i="2"/>
  <c r="J111" i="2"/>
  <c r="F107" i="2"/>
  <c r="F108" i="2"/>
  <c r="F109" i="2"/>
  <c r="F110" i="2"/>
  <c r="F111" i="2"/>
  <c r="F112" i="2"/>
  <c r="J299" i="2"/>
  <c r="J300" i="2"/>
  <c r="J301" i="2"/>
  <c r="J302" i="2"/>
  <c r="J303" i="2"/>
  <c r="J304" i="2"/>
  <c r="J305" i="2"/>
  <c r="F307" i="2"/>
  <c r="O196" i="2"/>
  <c r="O197" i="2"/>
  <c r="J259" i="2"/>
  <c r="J260" i="2"/>
  <c r="J261" i="2"/>
  <c r="J262" i="2"/>
  <c r="J263" i="2"/>
  <c r="J264" i="2"/>
  <c r="J265" i="2"/>
  <c r="J266" i="2"/>
  <c r="F196" i="2"/>
  <c r="F197" i="2"/>
  <c r="F228" i="2"/>
  <c r="F229" i="2"/>
  <c r="J196" i="2"/>
  <c r="J197" i="2"/>
  <c r="J217" i="2"/>
  <c r="J218" i="2"/>
  <c r="J219" i="2"/>
  <c r="J220" i="2"/>
  <c r="J221" i="2"/>
  <c r="J222" i="2"/>
  <c r="J223" i="2"/>
  <c r="J224" i="2"/>
  <c r="J225" i="2"/>
  <c r="J226" i="2"/>
  <c r="J227" i="2"/>
  <c r="J228" i="2"/>
  <c r="D192"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O118" i="2"/>
  <c r="O119" i="2"/>
  <c r="O120" i="2"/>
  <c r="O121" i="2"/>
  <c r="O122" i="2"/>
  <c r="O123" i="2"/>
  <c r="O124" i="2"/>
  <c r="O125" i="2"/>
  <c r="O126" i="2"/>
  <c r="O127" i="2"/>
  <c r="O128" i="2"/>
  <c r="O129" i="2"/>
  <c r="O130" i="2"/>
  <c r="O131" i="2"/>
  <c r="O132" i="2"/>
  <c r="O133" i="2"/>
  <c r="O134" i="2"/>
  <c r="O135" i="2"/>
  <c r="O151" i="2"/>
  <c r="J118" i="2"/>
  <c r="J119" i="2"/>
  <c r="J120" i="2"/>
  <c r="J121" i="2"/>
  <c r="J122" i="2"/>
  <c r="J123" i="2"/>
  <c r="J124" i="2"/>
  <c r="J125" i="2"/>
  <c r="J126" i="2"/>
  <c r="J127" i="2"/>
  <c r="J128" i="2"/>
  <c r="J129" i="2"/>
  <c r="J130" i="2"/>
  <c r="J131" i="2"/>
  <c r="J132" i="2"/>
  <c r="J133" i="2"/>
  <c r="J134" i="2"/>
  <c r="J135" i="2"/>
  <c r="J147" i="2"/>
  <c r="J148" i="2"/>
  <c r="J149" i="2"/>
  <c r="J150" i="2"/>
  <c r="J151" i="2"/>
  <c r="F118" i="2"/>
  <c r="F119" i="2"/>
  <c r="F120" i="2"/>
  <c r="F121" i="2"/>
  <c r="F122" i="2"/>
  <c r="F123" i="2"/>
  <c r="F124" i="2"/>
  <c r="F125" i="2"/>
  <c r="F126" i="2"/>
  <c r="F127" i="2"/>
  <c r="F128" i="2"/>
  <c r="F129" i="2"/>
  <c r="F130" i="2"/>
  <c r="F131" i="2"/>
  <c r="F132" i="2"/>
  <c r="F133" i="2"/>
  <c r="F134" i="2"/>
  <c r="F135"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K75"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O113" i="2" l="1"/>
  <c r="O152" i="2"/>
  <c r="O191" i="2"/>
  <c r="O230" i="2"/>
  <c r="F230" i="2"/>
  <c r="F113" i="2"/>
  <c r="F191" i="2"/>
  <c r="O308" i="2"/>
  <c r="J306" i="2"/>
  <c r="J307" i="2"/>
  <c r="F308" i="2"/>
  <c r="O269" i="2"/>
  <c r="J267" i="2"/>
  <c r="J268" i="2"/>
  <c r="F269" i="2"/>
  <c r="J229" i="2"/>
  <c r="J190" i="2"/>
  <c r="F152" i="2"/>
  <c r="J112" i="2"/>
  <c r="K309" i="2" l="1"/>
  <c r="K270" i="2"/>
  <c r="K231" i="2"/>
  <c r="K192" i="2"/>
  <c r="K114" i="2"/>
  <c r="K153" i="2"/>
  <c r="E153" i="2" l="1"/>
  <c r="E192" i="2"/>
  <c r="E231" i="2"/>
  <c r="D231" i="2"/>
  <c r="E270" i="2"/>
  <c r="D270" i="2"/>
  <c r="E309" i="2"/>
  <c r="D309" i="2"/>
  <c r="F78" i="2" l="1"/>
  <c r="B23" i="44" l="1"/>
  <c r="A23" i="44"/>
  <c r="B22" i="44"/>
  <c r="A22" i="44"/>
  <c r="B21" i="44"/>
  <c r="A21" i="44"/>
  <c r="K23" i="44"/>
  <c r="O234" i="2"/>
  <c r="O270" i="2" s="1"/>
  <c r="J234" i="2"/>
  <c r="F234" i="2"/>
  <c r="K22" i="44"/>
  <c r="O195" i="2"/>
  <c r="O231" i="2" s="1"/>
  <c r="J195" i="2"/>
  <c r="F195" i="2"/>
  <c r="K21" i="44"/>
  <c r="O156" i="2"/>
  <c r="O192" i="2" s="1"/>
  <c r="J156" i="2"/>
  <c r="F156" i="2"/>
  <c r="J192" i="2" l="1"/>
  <c r="J231" i="2"/>
  <c r="I21" i="44"/>
  <c r="I23" i="44"/>
  <c r="I22" i="44"/>
  <c r="F15" i="2"/>
  <c r="L231" i="2" l="1"/>
  <c r="J22" i="44" s="1"/>
  <c r="L22" i="44" s="1"/>
  <c r="L270" i="2"/>
  <c r="J23" i="44" s="1"/>
  <c r="L23" i="44" s="1"/>
  <c r="L192" i="2"/>
  <c r="J21" i="44" s="1"/>
  <c r="L21" i="44" s="1"/>
  <c r="J273" i="2"/>
  <c r="J117" i="2"/>
  <c r="J78" i="2"/>
  <c r="O273" i="2"/>
  <c r="O309" i="2" s="1"/>
  <c r="O117" i="2"/>
  <c r="O153" i="2" s="1"/>
  <c r="O78" i="2"/>
  <c r="O114" i="2" s="1"/>
  <c r="N75" i="2"/>
  <c r="O74" i="2"/>
  <c r="J114" i="2" l="1"/>
  <c r="J153" i="2"/>
  <c r="O75" i="2"/>
  <c r="F14" i="2" l="1"/>
  <c r="B24" i="44"/>
  <c r="A24" i="44"/>
  <c r="B20" i="44" l="1"/>
  <c r="A20" i="44"/>
  <c r="B19" i="44"/>
  <c r="A19" i="44"/>
  <c r="B18" i="44"/>
  <c r="A18" i="44"/>
  <c r="L309" i="2"/>
  <c r="L153" i="2"/>
  <c r="J24" i="44" l="1"/>
  <c r="J19" i="44"/>
  <c r="J20" i="44"/>
  <c r="I24" i="44"/>
  <c r="K24" i="44"/>
  <c r="F273" i="2"/>
  <c r="I20" i="44"/>
  <c r="K20" i="44"/>
  <c r="L24" i="44" l="1"/>
  <c r="L20" i="44"/>
  <c r="K19" i="44"/>
  <c r="I19" i="44" l="1"/>
  <c r="L19" i="44" s="1"/>
  <c r="F117" i="2"/>
  <c r="F16" i="2"/>
  <c r="F74" i="2"/>
  <c r="L75" i="2" l="1"/>
  <c r="J75" i="2"/>
  <c r="J18" i="44" l="1"/>
  <c r="J25" i="44" s="1"/>
  <c r="L310" i="2"/>
  <c r="I18" i="44"/>
  <c r="I25" i="44" s="1"/>
  <c r="K18" i="44" l="1"/>
  <c r="K25" i="44" s="1"/>
  <c r="L18" i="44" l="1"/>
</calcChain>
</file>

<file path=xl/sharedStrings.xml><?xml version="1.0" encoding="utf-8"?>
<sst xmlns="http://schemas.openxmlformats.org/spreadsheetml/2006/main" count="425" uniqueCount="243">
  <si>
    <t>Emetteur</t>
  </si>
  <si>
    <t xml:space="preserve">Certifié exact, le </t>
  </si>
  <si>
    <t>(Nom, qualité, cachet)</t>
  </si>
  <si>
    <t>Bénéficiaire</t>
  </si>
  <si>
    <t>Intitulé du projet</t>
  </si>
  <si>
    <t>Numéro de dossier (SYNERGIE)</t>
  </si>
  <si>
    <t xml:space="preserve">Le comptable public ou le commissaire aux comptes </t>
  </si>
  <si>
    <t xml:space="preserve">La personne habilitée à engager la structure : </t>
  </si>
  <si>
    <t xml:space="preserve">TVA </t>
  </si>
  <si>
    <t>Numéro de la facture du fournisseur ou pièce équivalente</t>
  </si>
  <si>
    <t>(3) Pour les dépenses de personnel uniquement</t>
  </si>
  <si>
    <t>PARTIE RESERVEEE A L'ADMINISTRATION</t>
  </si>
  <si>
    <t>Observations (justification du montant écarté…)</t>
  </si>
  <si>
    <t>Air X</t>
  </si>
  <si>
    <t xml:space="preserve">Certifié conforme, le </t>
  </si>
  <si>
    <t>CADRE RESERVE A L'ADMINISTRATION</t>
  </si>
  <si>
    <t>au titre du présent acompte / solde</t>
  </si>
  <si>
    <t>Date :</t>
  </si>
  <si>
    <t>Référence de l'acquittement (n° de mandat, de chèque, de virement bancaire etc.)</t>
  </si>
  <si>
    <t>Montant de la facture HT</t>
  </si>
  <si>
    <t>Qualité :</t>
  </si>
  <si>
    <t>Cachet :</t>
  </si>
  <si>
    <t>Annexe 1 : Etat récapitulatif des dépenses</t>
  </si>
  <si>
    <t>Programmation 2014-2020</t>
  </si>
  <si>
    <t>Nom Prénom :</t>
  </si>
  <si>
    <t xml:space="preserve">Le contrôleur retient le montant total de dépenses certifiées de  ___________________________________ € HT / TTC </t>
  </si>
  <si>
    <t>xxx</t>
  </si>
  <si>
    <t xml:space="preserve">(4) Pour les marchés passés avec retenue de garantie, lorsque celle-ci n'a pas été levée et qu'elle n'a pas été débitée de votre compte, vérifier que le montant de la retenue de garantie est bien déduit du montant de la dépense présentée. </t>
  </si>
  <si>
    <r>
      <t xml:space="preserve">Demande </t>
    </r>
    <r>
      <rPr>
        <b/>
        <sz val="16"/>
        <color rgb="FFFF0000"/>
        <rFont val="Arial"/>
        <family val="2"/>
      </rPr>
      <t>d'acompte</t>
    </r>
    <r>
      <rPr>
        <b/>
        <sz val="16"/>
        <color rgb="FF000000"/>
        <rFont val="Arial"/>
        <family val="2"/>
      </rPr>
      <t xml:space="preserve"> n° </t>
    </r>
    <r>
      <rPr>
        <b/>
        <sz val="16"/>
        <color rgb="FFFF0000"/>
        <rFont val="Arial"/>
        <family val="2"/>
      </rPr>
      <t xml:space="preserve"> XX </t>
    </r>
    <r>
      <rPr>
        <b/>
        <sz val="16"/>
        <color rgb="FF000000"/>
        <rFont val="Arial"/>
        <family val="2"/>
      </rPr>
      <t xml:space="preserve">/ Demande </t>
    </r>
    <r>
      <rPr>
        <b/>
        <sz val="16"/>
        <color rgb="FFFF0000"/>
        <rFont val="Arial"/>
        <family val="2"/>
      </rPr>
      <t>de solde</t>
    </r>
  </si>
  <si>
    <t>Numéro de marché et de lot de la dépense ou objet de la facture si aucun marché</t>
  </si>
  <si>
    <t>Typologie d'irrégularité</t>
  </si>
  <si>
    <t xml:space="preserve">Date d'émission de la facture </t>
  </si>
  <si>
    <t>Date d'acquittement de la dépense  (Date de débit sur le compte )(2)</t>
  </si>
  <si>
    <t>NE PAS MODIFIER   si affichage d'une remarque  Corriger la saisie ou Apporter des précisions dans la colonne observations</t>
  </si>
  <si>
    <t>date de fin d'exécution physique</t>
  </si>
  <si>
    <t>date de début d'exécution physique et de début d'éligibilité des dépenses</t>
  </si>
  <si>
    <t>date de fin d'éligiblité des dépenses</t>
  </si>
  <si>
    <t>Montant de la dépense écarté</t>
  </si>
  <si>
    <t>Montant de la dépense certifié</t>
  </si>
  <si>
    <t>Libellé du poste de dépenses</t>
  </si>
  <si>
    <t>BILAN des dépenses présentées au titre de ce poste</t>
  </si>
  <si>
    <t>dates de début et de fin</t>
  </si>
  <si>
    <t>(2) Date à laquelle le montant a été débité de votre compte. La simple émission d'un mandat ou d'un ordre de paiement ne conditionne pas l'aquittement effectif de la dépense.</t>
  </si>
  <si>
    <t xml:space="preserve">Catégorie de dépenses (1) : </t>
  </si>
  <si>
    <t>CADRE RESERVE AU BENEFICIAIRE</t>
  </si>
  <si>
    <t>CADRE RESERVE AU COMPTABLE PUBLIC OU AU COMMISSAIRE AUX COMPTES</t>
  </si>
  <si>
    <t>Les dépenses ici présentées ne l'ont pas été au titre d'autres projets ou programmes européens</t>
  </si>
  <si>
    <t>Certifie également que toutes les transactions liées à l'opération font l'objet</t>
  </si>
  <si>
    <t xml:space="preserve"> soit d'un système de comptabilité distinct, soit d'un code comptable adéquat</t>
  </si>
  <si>
    <t>LISTE DES FACTURES OU PIECES EQUIVALENTES JUSTIFIANT LES DEPENSES PRESENTEES PAR CATEGORIE ET PAR POSTE DE DEPENSE HORS DEPENSES DE PERSONNEL</t>
  </si>
  <si>
    <t>SYNTHESE DES DEPENSES PRESENTEES POUR LA SAISIE SUR E-SYNERGIE</t>
  </si>
  <si>
    <t>Catégorie de dépenses</t>
  </si>
  <si>
    <t>MONTANT DES DEPENSES PRESENTEES ET NON PRESENTEES</t>
  </si>
  <si>
    <t>Première date d'acquittement de la dépenses</t>
  </si>
  <si>
    <t>Dernière date d'acquittement de la dépense</t>
  </si>
  <si>
    <t>Référence</t>
  </si>
  <si>
    <t>Descriptif</t>
  </si>
  <si>
    <t>voir détails dans l'ERD</t>
  </si>
  <si>
    <t>vérification (formule automatique)</t>
  </si>
  <si>
    <t>NE PAS MODIFIER  Montant de la dépense non présentée</t>
  </si>
  <si>
    <t>NE PAS MODIFIER  Montant total de la facture TTC</t>
  </si>
  <si>
    <t>Observations et justifications de la comptabilisation de la dépense (clé de répartition appliquée, déduction retenue de garantie si marchés cf (4), autres déductions éventuelles …)</t>
  </si>
  <si>
    <t>(1) Reprendre l'intitulé de la catégorie de dépenses et le libellé du poste de dépenses indiqués dans l'annexe 1 "plan de financement" de la convention attributive de l'aide européenne FEDER / FSE ou le cas échéant de l'avenant ayant modifié cette annexe</t>
  </si>
  <si>
    <t>Libellé du poste de dépenses (1) :</t>
  </si>
  <si>
    <t>Il faut donc sélectionner dans l'onglet 3 - Dépenses réalisées, pour chaque poste de dépenses le type de la dépenses intitulé "Récapitulatif".</t>
  </si>
  <si>
    <t>Date d'émission de la 1ere dépense</t>
  </si>
  <si>
    <t>PAxxxxxx</t>
  </si>
  <si>
    <t>NE PAS MODIFIER CET ONGLET QUI S'INCRÉMENTE A PARTIR DES AUTRES ONGLETS</t>
  </si>
  <si>
    <t>Pour rajouter une ligne cliquer droit sur le numéro de cette ligne (à gauche) et cliquer sur "insertion"</t>
  </si>
  <si>
    <t>0.1 Aucune irrégularité constatée</t>
  </si>
  <si>
    <t>1.1 Absence de publication d'un avis de marché ou d'attribution directe injustifiée (c'est-à-dire procédure négociée illégale sans publication préalable d'un avis de marché)</t>
  </si>
  <si>
    <t>1.2 Fractionnement artificiel de marchés de travaux, de services ou de fournitures</t>
  </si>
  <si>
    <t>1.3 Absence de justification pour ne pas subdiviser un contrat en lots</t>
  </si>
  <si>
    <t>1.4 Non-respect des délais de réception des offres ou des demandes de participation OU absence de prolongation des délais de réception des offres lorsque des modifications importantes sont apportées aux documents d'achat.</t>
  </si>
  <si>
    <t>1.5 Délai insuffisant pour permettre aux soumissionnaires/candidats potentiels d'obtenir les documents d'appel d'offres ou restrictions pour obtenir les documents d'appel d'offres ou non prolongation des délais de réception des offres.</t>
  </si>
  <si>
    <t>1.6 Absence de publication de la prolongation des délais de réception des offres</t>
  </si>
  <si>
    <t>1.7 Cas ne justifiant pas le recours à une procédure compétitive avec négociation ou à un dialogue compétitif</t>
  </si>
  <si>
    <t>1.8 Non-respect de la procédure établie dans la directive pour les marchés publics électroniques et les marchés publics regroupés</t>
  </si>
  <si>
    <t>1.9 Défaut de publication dans l'avis de marché des critères de sélection et/ou d'attribution (et de leur pondération), ou des conditions d'exécution des marchés ou des spécifications techniques._x000D_
Ou_x000D_
Les critères d'attribution et leur pondération n'ont pas été décrits de manière suffisamment détaillée._x000D_
Ou_x000D_
Défaut de communiquer/publier des éclaircissements/renseignements supplémentaires.</t>
  </si>
  <si>
    <t>1.10 Utilisation de : - les critères d'exclusion, de sélection, d'attribution ou - les conditions d'exécution des marchés ou - les spécifications techniques qui sont discriminatoires en raison de préférences nationales, régionales ou locales injustifiées</t>
  </si>
  <si>
    <t>1.11 Utilisation de : - les critères d'exclusion, de sélection, d'attribution ou - les conditions d'exécution des marchés ou - les spécifications techniques qui ne sont pas discriminatoires au sens du type d'irrégularité précédent mais qui restreignent encore l'accès des opérateurs économiques</t>
  </si>
  <si>
    <t>1.12 Définition insuffisante ou imprécise de l'objet du marché</t>
  </si>
  <si>
    <t>1.13 Limiter la sous-traitance</t>
  </si>
  <si>
    <t>1.14 Les critères de sélection (ou les spécifications techniques) ont été mal appliqués.</t>
  </si>
  <si>
    <t>1.15 Évaluation des offres à l'aide de critères d'attribution différents de ceux qui figurent dans l'avis de marché ou le cahier des charges._x000D_
Ou_x000D_
Évaluation à l'aide de critères d'attribution supplémentaires qui n'ont pas été publiés.</t>
  </si>
  <si>
    <t>1.16 Insuffisance de la piste d'audit lors de l'attribution du marché</t>
  </si>
  <si>
    <t>1.17 Négociation au cours de la procédure d'attribution, y compris la modification de l'offre retenue au cours de l'évaluation</t>
  </si>
  <si>
    <t>1.18 Implication préalable irrégulière des candidats/soumissionnaires vis-à-vis du pouvoir adjudicateur</t>
  </si>
  <si>
    <t>1.19 Procédure concurrentielle avec négociation, avec modification substantielle des conditions énoncées dans l'avis de marché ou le cahier des charges</t>
  </si>
  <si>
    <t>1.20Rejet injustifié d'offres anormalement basses</t>
  </si>
  <si>
    <t>1.21 Conflit d'intérêts ayant une incidence sur l'issue de la procédure de passation de marché</t>
  </si>
  <si>
    <t>1.22 Truquage d'offres (identifié par un concours / bureau anti cartel)</t>
  </si>
  <si>
    <t>1.23 Modifications des éléments du marché figurant dans l'avis de marché ou le cahier des charges</t>
  </si>
  <si>
    <t>1.24 Autres</t>
  </si>
  <si>
    <t>2.1 Non-communication aides d'État  (Absence de notification préalable de l'aide à la CE)</t>
  </si>
  <si>
    <t>2.2 Application d'un régime d'aide erroné</t>
  </si>
  <si>
    <t>2.3 Application erronée du régime d'aide</t>
  </si>
  <si>
    <t>2.4 Exigence de suivi non remplie</t>
  </si>
  <si>
    <t>2.5 Investissements de référence non pris en compte dans le régime d'aide applicable</t>
  </si>
  <si>
    <t>2.6 Absence de prise en compte des recettes dans le régime d'aide applicable</t>
  </si>
  <si>
    <t>2.7 Non-respect de l'effet incitatif de l'aide</t>
  </si>
  <si>
    <t>2.8 Intensité de l'aide non respectée</t>
  </si>
  <si>
    <t>2.9 Seuil de minimis dépassé</t>
  </si>
  <si>
    <t>2.10 Erreur dans l'application du SIEG</t>
  </si>
  <si>
    <t>2.11 Autres aides d'État</t>
  </si>
  <si>
    <t>3.1 Traitement incorrect des recettes générées par une opération</t>
  </si>
  <si>
    <t>3.2 Calcul incorrect du déficit de financement</t>
  </si>
  <si>
    <t xml:space="preserve">4.1 Non-respect des modalités de mise en œuvre des fonds de participation </t>
  </si>
  <si>
    <t>4.2 Non-respect des règles de sélection des intermédiaires financiers</t>
  </si>
  <si>
    <t>4.3 Absence d'éléments essentiels du plan de financement (business plan)</t>
  </si>
  <si>
    <t>4.4 Absence / incohérence de la stratégie d'investissement avec les objectifs du programme</t>
  </si>
  <si>
    <t>4.5 Modification dans la mise en place de l'IF non conforme avec les règles applicables</t>
  </si>
  <si>
    <t>4.6 Absence d'accord de financement</t>
  </si>
  <si>
    <t>4.7 Absence d'éléments essentiels dans l'accord de financement</t>
  </si>
  <si>
    <t>4.8 Violation de l'accord de financement : le cofinancement national n'a pas été effectivement versé au niveau de l'IF.</t>
  </si>
  <si>
    <t>4.9 Absence de séparation du bloc finances au sein de l'institution financière</t>
  </si>
  <si>
    <t>4.10 Investissements non éligibles</t>
  </si>
  <si>
    <t>4.11 Bénéficiaire final non éligible</t>
  </si>
  <si>
    <t>4.12 Coûts/Frais de gestion non éligibles</t>
  </si>
  <si>
    <t>4.13 Aides d'État incompatibles</t>
  </si>
  <si>
    <t xml:space="preserve">4.14 Utilisation incorrecte des intérets générés </t>
  </si>
  <si>
    <t>4.15 Réutilisation incorrecte des ressources remboursées</t>
  </si>
  <si>
    <t>4.16 Autres instruments financiers</t>
  </si>
  <si>
    <t>5.1 Renseignements ou documents  justificatifs  manquants ou incorrects</t>
  </si>
  <si>
    <t>5.2 Piste d'audit absence ou incomplète</t>
  </si>
  <si>
    <t>6.1 Opération  non éligible</t>
  </si>
  <si>
    <t>6.2 Objectif de l'opération non atteint</t>
  </si>
  <si>
    <t>7.1 Erreurs de comptabilité et de calcul au niveau de l'opération</t>
  </si>
  <si>
    <t>8.1 Dépenses encourues avant ou après la période d'éligibilité</t>
  </si>
  <si>
    <t>8.2 Dépenses non payées par le bénéficiaire</t>
  </si>
  <si>
    <t>8.3 Dépenses non  rattachables  au projet</t>
  </si>
  <si>
    <t>8.4 Dépenses en dehors de la zone d'éligibilité (inéligibilité géographique)</t>
  </si>
  <si>
    <t>8.5 TVA ou autres taxes inéligibles</t>
  </si>
  <si>
    <t>8.6 Non respect des régles d'acquisition de terrains et de biens immobiliers</t>
  </si>
  <si>
    <t>8.7 Bénéficiaire inéligible</t>
  </si>
  <si>
    <t>8.8 Double financement</t>
  </si>
  <si>
    <t>8.9 Autres dépenses inéligibles</t>
  </si>
  <si>
    <t>9.1 Non-respect des exigences environnementales (Natura 2000, EIE,...)</t>
  </si>
  <si>
    <t>10.1 Non-respect du principe de l'égalité des chances</t>
  </si>
  <si>
    <t>11.1 Le bénéficiaire n'est pas informé du soutien de l'UE (règles de publicité)</t>
  </si>
  <si>
    <t>11.2 Absence de panneau d'affichage (règles de publicité)</t>
  </si>
  <si>
    <t>11.3 Absence de plaque commémorative (règle de publicité)</t>
  </si>
  <si>
    <t>12.1 Mauvaise méthodologie (à l'avance, juste, vérifiable et équitable)</t>
  </si>
  <si>
    <t>12.2 Mauvaise application de la méthodologie (sur étagère ou autre)</t>
  </si>
  <si>
    <t>13.1 Non-respect du principe de bonne gestion financière</t>
  </si>
  <si>
    <t>14.1 Non respect des règles de protection des données</t>
  </si>
  <si>
    <t>15.1 Données de sortie (ouput data)  incorrectes</t>
  </si>
  <si>
    <t>15.2 Données de sortie (ouput data)  incorrectes</t>
  </si>
  <si>
    <t>16.1 Suspicion de fraude/Fraude</t>
  </si>
  <si>
    <t>0</t>
  </si>
  <si>
    <t>Aucune irrégularité constatée</t>
  </si>
  <si>
    <t>1</t>
  </si>
  <si>
    <t>Non respect des règles de la commande publique,procédures et spécifications</t>
  </si>
  <si>
    <t>Non respect des règles de la commande publique, sélection contractant</t>
  </si>
  <si>
    <t>Marchés publics - sélection des soumissionnaires et évaluation des offres</t>
  </si>
  <si>
    <t>Marchés publics - Exécution du contrat</t>
  </si>
  <si>
    <t>Marchés publics - Autres</t>
  </si>
  <si>
    <t>2</t>
  </si>
  <si>
    <t>Aides d'État</t>
  </si>
  <si>
    <t>3</t>
  </si>
  <si>
    <t>Opérations génératrices de recettes</t>
  </si>
  <si>
    <t>4</t>
  </si>
  <si>
    <t>Instruments financiers</t>
  </si>
  <si>
    <t>5</t>
  </si>
  <si>
    <t>Renseignements ou documents à l'appui manquants</t>
  </si>
  <si>
    <t>6</t>
  </si>
  <si>
    <t>Opération non admissible</t>
  </si>
  <si>
    <t>7</t>
  </si>
  <si>
    <t>Erreurs de comptabilité et de calcul au niveau de l'opération</t>
  </si>
  <si>
    <t>8</t>
  </si>
  <si>
    <t>Autres dépenses inéligibles</t>
  </si>
  <si>
    <t>9</t>
  </si>
  <si>
    <t>10</t>
  </si>
  <si>
    <t>Égalité des chances / Non discrimination</t>
  </si>
  <si>
    <t>11</t>
  </si>
  <si>
    <t>Actions d'information et de publicité</t>
  </si>
  <si>
    <t>12</t>
  </si>
  <si>
    <t>Options de coûts simplifiées</t>
  </si>
  <si>
    <t>13</t>
  </si>
  <si>
    <t>Saine gestion financière</t>
  </si>
  <si>
    <t>14</t>
  </si>
  <si>
    <t>Protection des données</t>
  </si>
  <si>
    <t>15</t>
  </si>
  <si>
    <t>Indicateurs de performance</t>
  </si>
  <si>
    <t>16</t>
  </si>
  <si>
    <t>Suspicion de fraude/fraude</t>
  </si>
  <si>
    <t>Typologie d'observations/irrégularités identifiées dans le cadre des programmes cofinancés par les fonds structurels européens (FEDER, FSE) sur 2014-2020</t>
  </si>
  <si>
    <r>
      <t xml:space="preserve">Sur e-Synergie, la saisie des dépenses doit être effectuée de façon </t>
    </r>
    <r>
      <rPr>
        <b/>
        <sz val="11"/>
        <color theme="1"/>
        <rFont val="Calibri"/>
        <family val="2"/>
        <scheme val="minor"/>
      </rPr>
      <t>globale</t>
    </r>
    <r>
      <rPr>
        <sz val="11"/>
        <color theme="1"/>
        <rFont val="Calibri"/>
        <family val="2"/>
        <scheme val="minor"/>
      </rPr>
      <t xml:space="preserve"> </t>
    </r>
    <r>
      <rPr>
        <b/>
        <sz val="11"/>
        <color theme="1"/>
        <rFont val="Calibri"/>
        <family val="2"/>
        <scheme val="minor"/>
      </rPr>
      <t>par poste de dépenses et non facture par facture ou bulletin de salaire par bulletin de salaire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</si>
  <si>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</si>
  <si>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</si>
  <si>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t>La dernière colonne, intitulée "vérification", a pour but de vous aider à vérifier que vous n'avez pas fait d'erreur de saisie sur l'onglet "état récapitulatif des dépenses"</t>
  </si>
  <si>
    <t>Annexe 1 : Etat récapitulatif des dépenses FEDER 2014-2020</t>
  </si>
  <si>
    <t xml:space="preserve">Notice d'utilisation </t>
  </si>
  <si>
    <t>Introduction :</t>
  </si>
  <si>
    <t>Cette notice d'utilisation vise à vous aider à saisir les informations attendues sur cette annexe.</t>
  </si>
  <si>
    <t>Pour toute question relative à l'éligibilité des dépenses, aux pièces justificatives à joindre à la demande de paiement, à la saisie de votre demande de paiement sur e-Synergie,</t>
  </si>
  <si>
    <t>reportez vous au guide du bénéficiaire, accessible sur le site europe.maregionsud.fr, rubrique "Je suis bénéficiaire"</t>
  </si>
  <si>
    <t>Principales évolutions par rapport à l'annexe 1 "état récapitulatif des dépenses" version 1</t>
  </si>
  <si>
    <t>2 / Les informations relatives aux dépenses déclarées sont en partie automatisées : calcul des montants TTC arrondis, report des montants totaux de dépenses déclarées</t>
  </si>
  <si>
    <t xml:space="preserve">1 / Dans tous les cas, ouvrez l'onglet "état récapitulatif des dépenses" et saisissez les informations relatives au projet et à la demande de paiement </t>
  </si>
  <si>
    <r>
      <rPr>
        <u/>
        <sz val="11"/>
        <color theme="1"/>
        <rFont val="Calibri"/>
        <family val="2"/>
        <scheme val="minor"/>
      </rPr>
      <t>Attention</t>
    </r>
    <r>
      <rPr>
        <sz val="11"/>
        <color theme="1"/>
        <rFont val="Calibri"/>
        <family val="2"/>
        <scheme val="minor"/>
      </rPr>
      <t xml:space="preserve"> : les dates indiquées dans l'onglet le sont à titre d'exemple. Il faut les remplacer par celles indiquées dans votre convention ou le cas échéant dans l'avenant à la convention</t>
    </r>
  </si>
  <si>
    <t>Des formules automatiques agrègent les données de l'onglet "état récapitulatif des dépenses" sur l'onglet "synthèse e-Synergie".</t>
  </si>
  <si>
    <t>Les informations qui apparaissent sur cet onglet "synthèse e-Synergie" doivent être reportées sur le logiciel poste de dépenses par poste de dépenses</t>
  </si>
  <si>
    <t>Montant TOTAL des pièces comptables</t>
  </si>
  <si>
    <t>Montant total non présenté</t>
  </si>
  <si>
    <t>Montant  total présenté</t>
  </si>
  <si>
    <r>
      <t xml:space="preserve">Montant de la dépense présentée </t>
    </r>
    <r>
      <rPr>
        <b/>
        <sz val="10"/>
        <color rgb="FFFF0000"/>
        <rFont val="Arial"/>
        <family val="2"/>
      </rPr>
      <t>(préciser HT ou TTC)</t>
    </r>
  </si>
  <si>
    <t>MARCHE N° XXXX -  LOT 2 - étude environnementale/ phase 1</t>
  </si>
  <si>
    <t>Acquisition d'un ordinateur</t>
  </si>
  <si>
    <t>Montant total des factures acquittées en colonne J et montant total présenté en colonne K</t>
  </si>
  <si>
    <t>facture n° 23484 (exemple à supprimer)</t>
  </si>
  <si>
    <t>facture n° 2345 (exemple à supprimer)</t>
  </si>
  <si>
    <t>facture n° 2003 (exemple à supprimer)</t>
  </si>
  <si>
    <r>
      <t xml:space="preserve">Toutes les cellules grisées des tableaux s'incrèmentent automatiquement et ne doivent </t>
    </r>
    <r>
      <rPr>
        <b/>
        <u/>
        <sz val="12"/>
        <rFont val="Calibri"/>
        <family val="2"/>
        <scheme val="minor"/>
      </rPr>
      <t>EN AUCUN CAS</t>
    </r>
    <r>
      <rPr>
        <b/>
        <sz val="12"/>
        <rFont val="Calibri"/>
        <family val="2"/>
        <scheme val="minor"/>
      </rPr>
      <t xml:space="preserve"> être modifiées. </t>
    </r>
  </si>
  <si>
    <r>
      <t xml:space="preserve">par poste de dépenses dans un onglet à part </t>
    </r>
    <r>
      <rPr>
        <b/>
        <u/>
        <sz val="11"/>
        <color theme="1"/>
        <rFont val="Calibri"/>
        <family val="2"/>
        <scheme val="minor"/>
      </rPr>
      <t>(onglet "Synthèse e-Synergie") visant à faciliter la saisie des dépenses dans e-Synergie</t>
    </r>
    <r>
      <rPr>
        <sz val="11"/>
        <color theme="1"/>
        <rFont val="Calibri"/>
        <family val="2"/>
        <scheme val="minor"/>
      </rPr>
      <t>. Il s'agit de cellules grisées verrouillées.</t>
    </r>
  </si>
  <si>
    <t>Les exemples doivent être supprimés au risque de fausser votre remontée de dépenses.</t>
  </si>
  <si>
    <t>1 /Une formule excel permet de vous alerter si les dépenses saisies sont  hors calendrier d'exécution physique ou d'éligibilité des dépenses conventionné</t>
  </si>
  <si>
    <t>ERD avec dépenses de personnel</t>
  </si>
  <si>
    <t>2 / Les informations de cet onglet sont synthétisées sur l'onglet "synthèse e-Synergie" qui vous permettent de saisir vos dépenses sur e-Synergie</t>
  </si>
  <si>
    <t>Les cellules grises s'incrémentent automatiquement. Si des questions apparaissent, il convient d'y répondre en colonne M "Observations et justifications"</t>
  </si>
  <si>
    <r>
      <t xml:space="preserve">Les postes de dépenses inutiles doivent/peuvent être masqués </t>
    </r>
    <r>
      <rPr>
        <b/>
        <u/>
        <sz val="12"/>
        <rFont val="Calibri"/>
        <family val="2"/>
        <scheme val="minor"/>
      </rPr>
      <t>MAIS NE DOIVENT EN AUCUN CAS ÊTRE SUPPRIMES</t>
    </r>
  </si>
  <si>
    <t>Peut être masqué  (NE PAS SUPPRIMER) si qu'un poste / A compléter si 2 postes de dépenses</t>
  </si>
  <si>
    <t>Peut être masqué (NE PAS SUPPRIMER) si que 2 postes / A compléter si 3 postes de dépenses</t>
  </si>
  <si>
    <t>Peut être masqué  (NE PAS SUPPRIMER) si que 3 postes / A compléter si 4 postes de dépenses</t>
  </si>
  <si>
    <t>Peut être masqué (NE PAS SUPPRIMER) si que 3 postes / A compléter si 4 postes de dépenses</t>
  </si>
  <si>
    <t>Peut être masqué (NE PAS SUPPRIMER) si que 4 postes / A compléter si 5 postes de dépenses</t>
  </si>
  <si>
    <t>Peut être masqué (NE PAS SUPPRIMER) si que 5 postes / A compléter si 6 postes de dépenses</t>
  </si>
  <si>
    <t>Peut être masqué  (NE PAS SUPPRIMER) si que 5 postes / A compléter si 6 postes de dépenses</t>
  </si>
  <si>
    <t>Peut être masqué  (NE PAS SUPPRIMER) si que 6 postes / A compléter si 7 postes de dépenses</t>
  </si>
  <si>
    <t xml:space="preserve">NB : Les cellules grisées s'incrèmentent automatiquement, ne pas les modifier. </t>
  </si>
  <si>
    <t>saisir ci-contre la date de début d'éligiblité inscrite à l'article 2 de la convention, ou si plus tardive, la date inscrite sur l'attestation de début d'exécution.</t>
  </si>
  <si>
    <t>saisir ci-contre la date indiquée à l'article 2 de la convention attributive ou avenant</t>
  </si>
  <si>
    <t>saisir ci-contre la date indiquée à l'article 3 de la convention attributive ou avenant</t>
  </si>
  <si>
    <t>Prestations externes (exemple) - reprendre l'intitulé de la catégorie de dépenses du 1er poste des dépenses conventionnées</t>
  </si>
  <si>
    <t>Etudes (exemple) - reprendre l'intitulé du 1er poste des dépenses conventionnées</t>
  </si>
  <si>
    <t>Les intitulés des différents onglets ne doivent pas être modifiés.</t>
  </si>
  <si>
    <t>version 3 - décembre 2020</t>
  </si>
  <si>
    <r>
      <t xml:space="preserve">3 / Ce tableau </t>
    </r>
    <r>
      <rPr>
        <u/>
        <sz val="11"/>
        <color theme="1"/>
        <rFont val="Calibri"/>
        <family val="2"/>
        <scheme val="minor"/>
      </rPr>
      <t>ne comporte pas de dépenses de personnel.</t>
    </r>
    <r>
      <rPr>
        <sz val="11"/>
        <color theme="1"/>
        <rFont val="Calibri"/>
        <family val="2"/>
        <scheme val="minor"/>
      </rPr>
      <t xml:space="preserve"> Si votre projet comporte des dépenses de personnel, une "Annexe 1 FEDER" est téléchargeable : </t>
    </r>
  </si>
  <si>
    <t xml:space="preserve">TOTAL PRESENTÉ SUR CETTE DEMANDE DE PAIEMENT:     </t>
  </si>
  <si>
    <t>Réservé Administration: dépenses émises et acquittées entre:</t>
  </si>
  <si>
    <t>En cas de besoin, le service POIA est à votre disposition aux coordonnées ci-dessous :</t>
  </si>
  <si>
    <t>poia@maregionsud.fr</t>
  </si>
  <si>
    <t>tel : 04 91 57 50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</si>
</sst>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_-* #,##0.00&quot; €&quot;_-;\-* #,##0.00&quot; €&quot;_-;_-* &quot;-&quot;??&quot; €&quot;_-;_-@_-"/>
    <numFmt numFmtId="165" formatCode="#,##0.00\ [$€-40C];[Red]\-#,##0.00\ [$€-40C]"/>
    <numFmt numFmtId="166" formatCode="#,##0.00\ &quot;€&quot;"/>
    <numFmt numFmtId="167" formatCode="h:mm;@"/>
  </numFmts>
  <fonts count="40" x14ac:knownFonts="1">
    <font>
      <sz val="11"/>
      <color theme="1"/>
      <name val="Calibri"/>
      <family val="2"/>
      <scheme val="minor"/>
    </font>
    <font>
      <sz val="10"/>
      <color theme="1"/>
      <name val="Arial"/>
      <family val="2"/>
    </font>
    <font>
      <sz val="11"/>
      <color theme="1"/>
      <name val="Calibri"/>
      <family val="2"/>
      <scheme val="minor"/>
    </font>
    <font>
      <b/>
      <sz val="10"/>
      <name val="Arial"/>
      <family val="2"/>
    </font>
    <font>
      <sz val="10"/>
      <name val="Arial"/>
      <family val="2"/>
    </font>
    <font>
      <sz val="10"/>
      <color theme="1"/>
      <name val="Calibri"/>
      <family val="2"/>
      <scheme val="minor"/>
    </font>
    <font>
      <sz val="10"/>
      <color rgb="FFFF0000"/>
      <name val="Arial"/>
      <family val="2"/>
    </font>
    <font>
      <sz val="9"/>
      <name val="Arial"/>
      <family val="2"/>
    </font>
    <font>
      <b/>
      <sz val="11"/>
      <color theme="1"/>
      <name val="Calibri"/>
      <family val="2"/>
      <scheme val="minor"/>
    </font>
    <font>
      <sz val="11"/>
      <name val="Arial"/>
      <family val="2"/>
    </font>
    <font>
      <sz val="11"/>
      <color theme="1"/>
      <name val="Arial"/>
      <family val="2"/>
    </font>
    <font>
      <b/>
      <sz val="10"/>
      <color theme="1"/>
      <name val="Calibri"/>
      <family val="2"/>
      <scheme val="minor"/>
    </font>
    <font>
      <b/>
      <sz val="10"/>
      <color rgb="FFFF0000"/>
      <name val="Arial"/>
      <family val="2"/>
    </font>
    <font>
      <b/>
      <sz val="11"/>
      <name val="Arial"/>
      <family val="2"/>
    </font>
    <font>
      <b/>
      <sz val="12"/>
      <name val="Arial"/>
      <family val="2"/>
    </font>
    <font>
      <b/>
      <sz val="11"/>
      <color theme="1"/>
      <name val="Arial"/>
      <family val="2"/>
    </font>
    <font>
      <sz val="10"/>
      <color theme="1"/>
      <name val="Arial"/>
      <family val="2"/>
    </font>
    <font>
      <b/>
      <sz val="10"/>
      <color theme="1"/>
      <name val="Arial"/>
      <family val="2"/>
    </font>
    <font>
      <b/>
      <i/>
      <u/>
      <sz val="10"/>
      <name val="Arial"/>
      <family val="2"/>
    </font>
    <font>
      <b/>
      <i/>
      <sz val="10"/>
      <name val="Arial"/>
      <family val="2"/>
    </font>
    <font>
      <b/>
      <sz val="16"/>
      <color rgb="FF000000"/>
      <name val="Arial"/>
      <family val="2"/>
    </font>
    <font>
      <b/>
      <sz val="16"/>
      <color rgb="FFFF0000"/>
      <name val="Arial"/>
      <family val="2"/>
    </font>
    <font>
      <i/>
      <sz val="9"/>
      <name val="Arial"/>
      <family val="2"/>
    </font>
    <font>
      <sz val="11"/>
      <color rgb="FFFF0000"/>
      <name val="Arial"/>
      <family val="2"/>
    </font>
    <font>
      <b/>
      <sz val="11"/>
      <color rgb="FFFF0000"/>
      <name val="Arial"/>
      <family val="2"/>
    </font>
    <font>
      <i/>
      <sz val="10"/>
      <color theme="1"/>
      <name val="Arial"/>
      <family val="2"/>
    </font>
    <font>
      <i/>
      <sz val="11"/>
      <color theme="1"/>
      <name val="Arial"/>
      <family val="2"/>
    </font>
    <font>
      <sz val="12"/>
      <color theme="1"/>
      <name val="Arial"/>
      <family val="2"/>
    </font>
    <font>
      <b/>
      <sz val="12"/>
      <color theme="1"/>
      <name val="Arial"/>
      <family val="2"/>
    </font>
    <font>
      <b/>
      <sz val="14"/>
      <color theme="1"/>
      <name val="Calibri"/>
      <family val="2"/>
      <scheme val="minor"/>
    </font>
    <font>
      <b/>
      <sz val="12"/>
      <color theme="1"/>
      <name val="Calibri"/>
      <family val="2"/>
      <scheme val="minor"/>
    </font>
    <font>
      <b/>
      <sz val="12"/>
      <name val="Calibri"/>
      <family val="2"/>
      <scheme val="minor"/>
    </font>
    <font>
      <b/>
      <sz val="8"/>
      <color rgb="FF000000"/>
      <name val="Arial"/>
      <family val="2"/>
    </font>
    <font>
      <b/>
      <sz val="8"/>
      <name val="Arial"/>
      <family val="2"/>
    </font>
    <font>
      <u/>
      <sz val="11"/>
      <color theme="10"/>
      <name val="Calibri"/>
      <family val="2"/>
      <scheme val="minor"/>
    </font>
    <font>
      <sz val="12"/>
      <color theme="1"/>
      <name val="Calibri"/>
      <family val="2"/>
      <scheme val="minor"/>
    </font>
    <font>
      <u/>
      <sz val="11"/>
      <color theme="1"/>
      <name val="Calibri"/>
      <family val="2"/>
      <scheme val="minor"/>
    </font>
    <font>
      <sz val="10"/>
      <color theme="0" tint="-0.249977111117893"/>
      <name val="Arial"/>
      <family val="2"/>
    </font>
    <font>
      <b/>
      <u/>
      <sz val="12"/>
      <name val="Calibri"/>
      <family val="2"/>
      <scheme val="minor"/>
    </font>
    <font>
      <b/>
      <u/>
      <sz val="11"/>
      <color theme="1"/>
      <name val="Calibri"/>
      <family val="2"/>
      <scheme val="minor"/>
    </font>
  </fonts>
  <fills count="31">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rgb="FF92D050"/>
        <bgColor rgb="FFFFFFCC"/>
      </patternFill>
    </fill>
    <fill>
      <patternFill patternType="solid">
        <fgColor theme="0" tint="-0.14999847407452621"/>
        <bgColor rgb="FFFFFFCC"/>
      </patternFill>
    </fill>
    <fill>
      <patternFill patternType="solid">
        <fgColor rgb="FFFFFFCC"/>
        <bgColor indexed="64"/>
      </patternFill>
    </fill>
    <fill>
      <patternFill patternType="solid">
        <fgColor rgb="FFFF0066"/>
        <bgColor indexed="64"/>
      </patternFill>
    </fill>
    <fill>
      <patternFill patternType="solid">
        <fgColor rgb="FFFF99FF"/>
        <bgColor indexed="64"/>
      </patternFill>
    </fill>
    <fill>
      <patternFill patternType="solid">
        <fgColor rgb="FF99FF99"/>
        <bgColor indexed="64"/>
      </patternFill>
    </fill>
    <fill>
      <patternFill patternType="solid">
        <fgColor rgb="FFCEA4CB"/>
        <bgColor indexed="64"/>
      </patternFill>
    </fill>
    <fill>
      <patternFill patternType="solid">
        <fgColor rgb="FFCEA4CB"/>
        <bgColor rgb="FFFFFFCC"/>
      </patternFill>
    </fill>
    <fill>
      <patternFill patternType="solid">
        <fgColor theme="9" tint="0.59999389629810485"/>
        <bgColor indexed="64"/>
      </patternFill>
    </fill>
    <fill>
      <patternFill patternType="solid">
        <fgColor theme="4" tint="0.79998168889431442"/>
        <bgColor indexed="64"/>
      </patternFill>
    </fill>
    <fill>
      <patternFill patternType="solid">
        <fgColor rgb="FFE0E0E0"/>
        <bgColor indexed="64"/>
      </patternFill>
    </fill>
    <fill>
      <patternFill patternType="solid">
        <fgColor theme="5" tint="0.59999389629810485"/>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double">
        <color theme="8" tint="-0.24994659260841701"/>
      </top>
      <bottom/>
      <diagonal/>
    </border>
    <border>
      <left/>
      <right style="double">
        <color theme="8" tint="-0.24994659260841701"/>
      </right>
      <top style="double">
        <color theme="8" tint="-0.24994659260841701"/>
      </top>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style="thin">
        <color theme="0"/>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right>
      <top/>
      <bottom/>
      <diagonal/>
    </border>
    <border>
      <left/>
      <right style="thin">
        <color theme="0"/>
      </right>
      <top style="thin">
        <color theme="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bottom style="thin">
        <color theme="0"/>
      </bottom>
      <diagonal/>
    </border>
    <border>
      <left/>
      <right/>
      <top/>
      <bottom style="thin">
        <color theme="0"/>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theme="0"/>
      </top>
      <bottom style="thin">
        <color theme="0"/>
      </bottom>
      <diagonal/>
    </border>
    <border>
      <left/>
      <right style="double">
        <color theme="8" tint="-0.24994659260841701"/>
      </right>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theme="0"/>
      </right>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right style="thin">
        <color indexed="64"/>
      </right>
      <top style="thin">
        <color theme="0"/>
      </top>
      <bottom style="thin">
        <color theme="0"/>
      </bottom>
      <diagonal/>
    </border>
    <border>
      <left/>
      <right/>
      <top style="medium">
        <color indexed="64"/>
      </top>
      <bottom/>
      <diagonal/>
    </border>
    <border>
      <left/>
      <right/>
      <top style="thin">
        <color theme="0"/>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diagonal/>
    </border>
    <border>
      <left style="thin">
        <color theme="0"/>
      </left>
      <right style="thin">
        <color indexed="64"/>
      </right>
      <top style="thin">
        <color theme="0"/>
      </top>
      <bottom/>
      <diagonal/>
    </border>
    <border>
      <left style="thin">
        <color indexed="64"/>
      </left>
      <right/>
      <top style="thin">
        <color theme="0"/>
      </top>
      <bottom style="thin">
        <color theme="0"/>
      </bottom>
      <diagonal/>
    </border>
    <border>
      <left/>
      <right style="thin">
        <color indexed="64"/>
      </right>
      <top/>
      <bottom style="thin">
        <color theme="0"/>
      </bottom>
      <diagonal/>
    </border>
    <border>
      <left/>
      <right style="thin">
        <color indexed="64"/>
      </right>
      <top style="thin">
        <color theme="0"/>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s>
  <cellStyleXfs count="15">
    <xf numFmtId="0" fontId="0" fillId="0" borderId="0"/>
    <xf numFmtId="43" fontId="2" fillId="0" borderId="0" applyFont="0" applyFill="0" applyBorder="0" applyAlignment="0" applyProtection="0"/>
    <xf numFmtId="16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4"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367">
    <xf numFmtId="0" fontId="0" fillId="0" borderId="0" xfId="0"/>
    <xf numFmtId="0" fontId="10" fillId="0" borderId="5" xfId="0" applyFont="1" applyBorder="1" applyProtection="1">
      <protection locked="0"/>
    </xf>
    <xf numFmtId="0" fontId="10" fillId="0" borderId="2" xfId="0" applyFont="1" applyBorder="1" applyProtection="1">
      <protection locked="0"/>
    </xf>
    <xf numFmtId="0" fontId="10" fillId="0" borderId="0" xfId="0" applyFont="1" applyBorder="1" applyProtection="1">
      <protection locked="0"/>
    </xf>
    <xf numFmtId="0" fontId="10" fillId="0" borderId="21" xfId="0" applyFont="1" applyBorder="1" applyProtection="1">
      <protection locked="0"/>
    </xf>
    <xf numFmtId="0" fontId="10" fillId="0" borderId="4" xfId="0" applyFont="1" applyBorder="1" applyProtection="1">
      <protection locked="0"/>
    </xf>
    <xf numFmtId="0" fontId="16" fillId="0" borderId="3" xfId="0" applyFont="1" applyBorder="1" applyAlignment="1" applyProtection="1">
      <alignment vertical="center" wrapText="1"/>
      <protection locked="0"/>
    </xf>
    <xf numFmtId="0" fontId="16" fillId="0" borderId="30" xfId="0" applyFont="1" applyBorder="1" applyAlignment="1" applyProtection="1">
      <alignment vertical="center" wrapText="1"/>
      <protection locked="0"/>
    </xf>
    <xf numFmtId="0" fontId="16" fillId="0" borderId="29" xfId="0" applyFont="1" applyBorder="1" applyAlignment="1" applyProtection="1">
      <alignment vertical="center" wrapText="1"/>
      <protection locked="0"/>
    </xf>
    <xf numFmtId="0" fontId="16" fillId="0" borderId="0" xfId="0" applyFont="1" applyBorder="1" applyAlignment="1" applyProtection="1">
      <alignment vertical="center" wrapText="1"/>
      <protection locked="0"/>
    </xf>
    <xf numFmtId="0" fontId="10" fillId="0" borderId="0" xfId="0" applyFont="1" applyFill="1" applyBorder="1" applyProtection="1">
      <protection locked="0"/>
    </xf>
    <xf numFmtId="0" fontId="10" fillId="0" borderId="2" xfId="0" applyFont="1" applyFill="1" applyBorder="1" applyProtection="1">
      <protection locked="0"/>
    </xf>
    <xf numFmtId="0" fontId="10" fillId="0" borderId="17" xfId="0" applyFont="1" applyBorder="1" applyProtection="1">
      <protection locked="0"/>
    </xf>
    <xf numFmtId="0" fontId="15" fillId="0" borderId="4"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16" fillId="0" borderId="1" xfId="0" applyFont="1" applyBorder="1" applyAlignment="1" applyProtection="1">
      <alignment horizontal="center" vertical="center" wrapText="1"/>
      <protection locked="0"/>
    </xf>
    <xf numFmtId="14" fontId="16" fillId="0" borderId="1" xfId="0" applyNumberFormat="1" applyFont="1" applyBorder="1" applyAlignment="1" applyProtection="1">
      <alignment horizontal="center" vertical="center" wrapText="1"/>
      <protection locked="0"/>
    </xf>
    <xf numFmtId="44" fontId="4" fillId="0" borderId="1" xfId="4" applyFont="1" applyBorder="1" applyAlignment="1" applyProtection="1">
      <alignment horizontal="center" vertical="center" wrapText="1"/>
      <protection locked="0"/>
    </xf>
    <xf numFmtId="44" fontId="16" fillId="0" borderId="1" xfId="4" applyFont="1" applyBorder="1" applyAlignment="1" applyProtection="1">
      <alignment horizontal="center" vertical="center" wrapText="1"/>
      <protection locked="0"/>
    </xf>
    <xf numFmtId="0" fontId="16" fillId="0" borderId="18"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10" fillId="0" borderId="4" xfId="0" applyFont="1" applyBorder="1" applyAlignment="1" applyProtection="1">
      <alignment wrapText="1"/>
      <protection locked="0"/>
    </xf>
    <xf numFmtId="0" fontId="10" fillId="0" borderId="2" xfId="0" applyFont="1" applyBorder="1" applyAlignment="1" applyProtection="1">
      <alignment wrapText="1"/>
      <protection locked="0"/>
    </xf>
    <xf numFmtId="44" fontId="4" fillId="0" borderId="1" xfId="4" applyFont="1" applyFill="1" applyBorder="1" applyAlignment="1" applyProtection="1">
      <alignment horizontal="center" vertical="center" wrapText="1"/>
      <protection locked="0"/>
    </xf>
    <xf numFmtId="0" fontId="16" fillId="0" borderId="18" xfId="0" applyFont="1" applyFill="1" applyBorder="1" applyAlignment="1" applyProtection="1">
      <alignment horizontal="center" vertical="center" wrapText="1"/>
      <protection locked="0"/>
    </xf>
    <xf numFmtId="0" fontId="3" fillId="4" borderId="42" xfId="0" applyFont="1" applyFill="1" applyBorder="1" applyAlignment="1" applyProtection="1">
      <alignment horizontal="left" vertical="center"/>
      <protection locked="0"/>
    </xf>
    <xf numFmtId="0" fontId="3" fillId="4" borderId="15" xfId="0" applyFont="1" applyFill="1" applyBorder="1" applyAlignment="1" applyProtection="1">
      <alignment horizontal="center" vertical="center"/>
      <protection locked="0"/>
    </xf>
    <xf numFmtId="44" fontId="3" fillId="4" borderId="15" xfId="4" applyFont="1" applyFill="1" applyBorder="1" applyAlignment="1" applyProtection="1">
      <alignment horizontal="center" vertical="center"/>
      <protection locked="0"/>
    </xf>
    <xf numFmtId="0" fontId="17" fillId="4" borderId="18"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protection locked="0"/>
    </xf>
    <xf numFmtId="0" fontId="3" fillId="4" borderId="24" xfId="0" applyFont="1" applyFill="1" applyBorder="1" applyAlignment="1" applyProtection="1">
      <alignment horizontal="center" vertical="center"/>
      <protection locked="0"/>
    </xf>
    <xf numFmtId="0" fontId="10" fillId="0" borderId="4" xfId="0" applyFont="1" applyBorder="1" applyAlignment="1" applyProtection="1">
      <alignment vertical="center"/>
      <protection locked="0"/>
    </xf>
    <xf numFmtId="0" fontId="10" fillId="0" borderId="2" xfId="0" applyFont="1" applyBorder="1" applyAlignment="1" applyProtection="1">
      <alignment vertical="center"/>
      <protection locked="0"/>
    </xf>
    <xf numFmtId="14" fontId="4" fillId="0" borderId="11" xfId="0" applyNumberFormat="1" applyFont="1" applyBorder="1" applyAlignment="1" applyProtection="1">
      <alignment horizontal="center" vertical="center" wrapText="1"/>
      <protection locked="0"/>
    </xf>
    <xf numFmtId="4" fontId="4" fillId="0" borderId="11" xfId="1" applyNumberFormat="1" applyFont="1" applyBorder="1" applyAlignment="1" applyProtection="1">
      <alignment horizontal="center" vertical="center" wrapText="1"/>
      <protection locked="0"/>
    </xf>
    <xf numFmtId="0" fontId="3" fillId="4" borderId="25" xfId="0" applyFont="1" applyFill="1" applyBorder="1" applyAlignment="1" applyProtection="1">
      <alignment horizontal="center" vertical="center"/>
      <protection locked="0"/>
    </xf>
    <xf numFmtId="0" fontId="3" fillId="4" borderId="46"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wrapText="1"/>
      <protection locked="0"/>
    </xf>
    <xf numFmtId="0" fontId="3" fillId="3" borderId="32"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27" xfId="0" applyFont="1" applyFill="1" applyBorder="1" applyAlignment="1" applyProtection="1">
      <alignment horizontal="center" vertical="center" wrapText="1"/>
      <protection locked="0"/>
    </xf>
    <xf numFmtId="0" fontId="3" fillId="0" borderId="51" xfId="0" applyFont="1" applyFill="1" applyBorder="1" applyAlignment="1" applyProtection="1">
      <alignment vertical="center" wrapText="1"/>
      <protection locked="0"/>
    </xf>
    <xf numFmtId="4" fontId="3" fillId="0" borderId="0" xfId="0" applyNumberFormat="1" applyFont="1" applyFill="1" applyBorder="1" applyAlignment="1" applyProtection="1">
      <alignment vertical="center"/>
      <protection locked="0"/>
    </xf>
    <xf numFmtId="0" fontId="15" fillId="0" borderId="29" xfId="0" applyFont="1" applyFill="1" applyBorder="1" applyAlignment="1" applyProtection="1">
      <alignment vertical="center"/>
      <protection locked="0"/>
    </xf>
    <xf numFmtId="0" fontId="3"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center" wrapText="1"/>
      <protection locked="0"/>
    </xf>
    <xf numFmtId="4" fontId="4" fillId="0" borderId="0" xfId="0" applyNumberFormat="1" applyFont="1" applyFill="1" applyBorder="1" applyProtection="1">
      <protection locked="0"/>
    </xf>
    <xf numFmtId="0" fontId="4" fillId="0" borderId="0" xfId="0"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protection locked="0"/>
    </xf>
    <xf numFmtId="10" fontId="3" fillId="0" borderId="0" xfId="0" applyNumberFormat="1" applyFont="1" applyFill="1" applyBorder="1" applyAlignment="1" applyProtection="1">
      <alignment horizontal="center" vertical="center" wrapText="1"/>
      <protection locked="0"/>
    </xf>
    <xf numFmtId="0" fontId="10" fillId="0" borderId="6" xfId="0" applyFont="1" applyBorder="1" applyProtection="1">
      <protection locked="0"/>
    </xf>
    <xf numFmtId="0" fontId="9" fillId="0" borderId="2" xfId="0" applyFont="1" applyBorder="1" applyProtection="1">
      <protection locked="0"/>
    </xf>
    <xf numFmtId="0" fontId="10" fillId="0" borderId="16" xfId="0" applyFont="1" applyBorder="1" applyProtection="1">
      <protection locked="0"/>
    </xf>
    <xf numFmtId="0" fontId="10" fillId="0" borderId="28" xfId="0" applyFont="1" applyBorder="1" applyProtection="1">
      <protection locked="0"/>
    </xf>
    <xf numFmtId="0" fontId="10" fillId="0" borderId="20" xfId="0" applyFont="1" applyBorder="1" applyProtection="1">
      <protection locked="0"/>
    </xf>
    <xf numFmtId="0" fontId="10" fillId="0" borderId="29" xfId="0" applyFont="1" applyBorder="1" applyProtection="1">
      <protection locked="0"/>
    </xf>
    <xf numFmtId="0" fontId="10" fillId="0" borderId="53" xfId="0" applyFont="1" applyBorder="1" applyProtection="1">
      <protection locked="0"/>
    </xf>
    <xf numFmtId="0" fontId="10" fillId="0" borderId="54" xfId="0" applyFont="1" applyBorder="1" applyProtection="1">
      <protection locked="0"/>
    </xf>
    <xf numFmtId="0" fontId="10" fillId="0" borderId="55" xfId="0" applyFont="1" applyBorder="1" applyProtection="1">
      <protection locked="0"/>
    </xf>
    <xf numFmtId="0" fontId="10" fillId="0" borderId="43" xfId="0" applyFont="1" applyBorder="1" applyProtection="1">
      <protection locked="0"/>
    </xf>
    <xf numFmtId="0" fontId="10" fillId="0" borderId="34" xfId="0" applyFont="1" applyBorder="1" applyProtection="1">
      <protection locked="0"/>
    </xf>
    <xf numFmtId="0" fontId="10" fillId="0" borderId="38" xfId="0" applyFont="1" applyBorder="1" applyProtection="1">
      <protection locked="0"/>
    </xf>
    <xf numFmtId="0" fontId="10" fillId="0" borderId="35" xfId="0" applyFont="1" applyBorder="1" applyProtection="1">
      <protection locked="0"/>
    </xf>
    <xf numFmtId="0" fontId="15" fillId="0" borderId="48" xfId="0" applyFont="1" applyBorder="1" applyProtection="1">
      <protection locked="0"/>
    </xf>
    <xf numFmtId="0" fontId="10" fillId="0" borderId="49" xfId="0" applyFont="1" applyBorder="1" applyProtection="1">
      <protection locked="0"/>
    </xf>
    <xf numFmtId="0" fontId="13" fillId="0" borderId="36" xfId="0" applyFont="1" applyFill="1" applyBorder="1" applyAlignment="1" applyProtection="1">
      <alignment vertical="center"/>
      <protection locked="0"/>
    </xf>
    <xf numFmtId="0" fontId="10" fillId="0" borderId="37" xfId="0" applyFont="1" applyBorder="1" applyProtection="1">
      <protection locked="0"/>
    </xf>
    <xf numFmtId="0" fontId="10" fillId="0" borderId="48" xfId="0" applyFont="1" applyBorder="1" applyProtection="1">
      <protection locked="0"/>
    </xf>
    <xf numFmtId="0" fontId="27" fillId="0" borderId="2" xfId="0" applyFont="1" applyBorder="1" applyProtection="1">
      <protection locked="0"/>
    </xf>
    <xf numFmtId="0" fontId="27" fillId="0" borderId="49" xfId="0" applyFont="1" applyBorder="1" applyProtection="1">
      <protection locked="0"/>
    </xf>
    <xf numFmtId="0" fontId="27" fillId="0" borderId="43" xfId="0" applyFont="1" applyBorder="1" applyProtection="1">
      <protection locked="0"/>
    </xf>
    <xf numFmtId="0" fontId="27" fillId="0" borderId="48" xfId="0" applyFont="1" applyBorder="1" applyProtection="1">
      <protection locked="0"/>
    </xf>
    <xf numFmtId="0" fontId="27" fillId="0" borderId="0" xfId="0" applyFont="1" applyBorder="1" applyProtection="1">
      <protection locked="0"/>
    </xf>
    <xf numFmtId="0" fontId="27" fillId="0" borderId="36" xfId="0" applyFont="1" applyBorder="1" applyProtection="1">
      <protection locked="0"/>
    </xf>
    <xf numFmtId="0" fontId="27" fillId="0" borderId="36" xfId="0" applyFont="1" applyFill="1" applyBorder="1" applyAlignment="1" applyProtection="1">
      <alignment vertical="center"/>
      <protection locked="0"/>
    </xf>
    <xf numFmtId="0" fontId="3" fillId="0" borderId="37" xfId="0" applyFont="1" applyFill="1" applyBorder="1" applyAlignment="1" applyProtection="1">
      <alignment vertical="center" wrapText="1"/>
      <protection locked="0"/>
    </xf>
    <xf numFmtId="0" fontId="28" fillId="0" borderId="43" xfId="0" applyFont="1" applyBorder="1" applyAlignment="1" applyProtection="1">
      <alignment wrapText="1"/>
      <protection locked="0"/>
    </xf>
    <xf numFmtId="0" fontId="28" fillId="0" borderId="50" xfId="0" applyFont="1" applyBorder="1" applyAlignment="1" applyProtection="1">
      <alignment wrapText="1"/>
      <protection locked="0"/>
    </xf>
    <xf numFmtId="0" fontId="10" fillId="0" borderId="0" xfId="0" applyFont="1" applyFill="1" applyBorder="1" applyAlignment="1" applyProtection="1">
      <alignment vertical="center"/>
      <protection locked="0"/>
    </xf>
    <xf numFmtId="0" fontId="10" fillId="0" borderId="37" xfId="0" applyFont="1" applyFill="1" applyBorder="1" applyAlignment="1" applyProtection="1">
      <alignment vertical="center"/>
      <protection locked="0"/>
    </xf>
    <xf numFmtId="165" fontId="22" fillId="0" borderId="0" xfId="0" applyNumberFormat="1"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27" fillId="0" borderId="58" xfId="0" applyFont="1" applyBorder="1" applyAlignment="1" applyProtection="1">
      <protection locked="0"/>
    </xf>
    <xf numFmtId="0" fontId="10" fillId="0" borderId="37" xfId="0" applyFont="1" applyFill="1" applyBorder="1" applyAlignment="1" applyProtection="1">
      <alignment horizontal="left" vertical="center"/>
      <protection locked="0"/>
    </xf>
    <xf numFmtId="0" fontId="10" fillId="0" borderId="0" xfId="0" applyFont="1" applyFill="1" applyBorder="1" applyAlignment="1" applyProtection="1">
      <alignment horizontal="center" wrapText="1"/>
      <protection locked="0"/>
    </xf>
    <xf numFmtId="0" fontId="27" fillId="0" borderId="5" xfId="0" applyFont="1" applyBorder="1" applyProtection="1">
      <protection locked="0"/>
    </xf>
    <xf numFmtId="0" fontId="27" fillId="0" borderId="57" xfId="0" applyFont="1" applyBorder="1" applyProtection="1">
      <protection locked="0"/>
    </xf>
    <xf numFmtId="0" fontId="27" fillId="0" borderId="52" xfId="0" applyFont="1" applyBorder="1" applyProtection="1">
      <protection locked="0"/>
    </xf>
    <xf numFmtId="0" fontId="27" fillId="0" borderId="56" xfId="0" applyFont="1" applyBorder="1" applyProtection="1">
      <protection locked="0"/>
    </xf>
    <xf numFmtId="0" fontId="27" fillId="0" borderId="36" xfId="0" applyFont="1" applyBorder="1" applyAlignment="1" applyProtection="1">
      <protection locked="0"/>
    </xf>
    <xf numFmtId="0" fontId="27" fillId="0" borderId="0" xfId="0" applyFont="1" applyBorder="1" applyAlignment="1" applyProtection="1">
      <protection locked="0"/>
    </xf>
    <xf numFmtId="0" fontId="27" fillId="0" borderId="37" xfId="0" applyFont="1" applyBorder="1" applyProtection="1">
      <protection locked="0"/>
    </xf>
    <xf numFmtId="0" fontId="19" fillId="0" borderId="0" xfId="0" applyFont="1" applyFill="1" applyBorder="1" applyAlignment="1" applyProtection="1">
      <alignment horizontal="left" vertical="center"/>
      <protection locked="0"/>
    </xf>
    <xf numFmtId="0" fontId="19" fillId="0" borderId="37" xfId="0" applyFont="1" applyFill="1" applyBorder="1" applyAlignment="1" applyProtection="1">
      <alignment horizontal="left"/>
      <protection locked="0"/>
    </xf>
    <xf numFmtId="0" fontId="7" fillId="0" borderId="0" xfId="0" applyFont="1" applyFill="1" applyBorder="1" applyAlignment="1" applyProtection="1">
      <alignment vertical="center"/>
      <protection locked="0"/>
    </xf>
    <xf numFmtId="0" fontId="7" fillId="0" borderId="0" xfId="0" applyFont="1" applyBorder="1" applyAlignment="1" applyProtection="1">
      <alignment vertical="center"/>
      <protection locked="0"/>
    </xf>
    <xf numFmtId="0" fontId="10" fillId="0" borderId="59" xfId="0" applyFont="1" applyBorder="1" applyProtection="1">
      <protection locked="0"/>
    </xf>
    <xf numFmtId="0" fontId="10" fillId="0" borderId="36" xfId="0" applyFont="1" applyBorder="1" applyProtection="1">
      <protection locked="0"/>
    </xf>
    <xf numFmtId="0" fontId="10" fillId="0" borderId="47" xfId="0" applyFont="1" applyBorder="1" applyProtection="1">
      <protection locked="0"/>
    </xf>
    <xf numFmtId="0" fontId="10" fillId="0" borderId="50" xfId="0" applyFont="1" applyBorder="1" applyProtection="1">
      <protection locked="0"/>
    </xf>
    <xf numFmtId="0" fontId="10" fillId="0" borderId="18" xfId="0" applyFont="1" applyBorder="1" applyProtection="1">
      <protection locked="0"/>
    </xf>
    <xf numFmtId="0" fontId="10" fillId="0" borderId="33" xfId="0" applyFont="1" applyBorder="1" applyProtection="1">
      <protection locked="0"/>
    </xf>
    <xf numFmtId="0" fontId="10" fillId="0" borderId="60" xfId="0" applyFont="1" applyBorder="1" applyProtection="1">
      <protection locked="0"/>
    </xf>
    <xf numFmtId="0" fontId="10" fillId="0" borderId="19" xfId="0" applyFont="1" applyBorder="1" applyProtection="1">
      <protection locked="0"/>
    </xf>
    <xf numFmtId="14" fontId="25" fillId="8" borderId="11" xfId="0" applyNumberFormat="1" applyFont="1" applyFill="1" applyBorder="1" applyAlignment="1" applyProtection="1">
      <alignment horizontal="center" vertical="center" wrapText="1"/>
    </xf>
    <xf numFmtId="44" fontId="4" fillId="8" borderId="15" xfId="0" applyNumberFormat="1" applyFont="1" applyFill="1" applyBorder="1" applyAlignment="1" applyProtection="1">
      <alignment horizontal="center" vertical="center" wrapText="1"/>
    </xf>
    <xf numFmtId="44" fontId="4" fillId="8" borderId="1" xfId="4" applyFont="1" applyFill="1" applyBorder="1" applyAlignment="1" applyProtection="1">
      <alignment horizontal="center" vertical="center" wrapText="1"/>
    </xf>
    <xf numFmtId="0" fontId="0" fillId="0" borderId="0" xfId="0" applyProtection="1">
      <protection locked="0"/>
    </xf>
    <xf numFmtId="0" fontId="8" fillId="0" borderId="0" xfId="0" applyFont="1" applyProtection="1">
      <protection locked="0"/>
    </xf>
    <xf numFmtId="20" fontId="8" fillId="0" borderId="0" xfId="0" applyNumberFormat="1" applyFont="1" applyProtection="1">
      <protection locked="0"/>
    </xf>
    <xf numFmtId="20" fontId="0" fillId="0" borderId="0" xfId="0" applyNumberFormat="1" applyProtection="1">
      <protection locked="0"/>
    </xf>
    <xf numFmtId="167" fontId="0" fillId="0" borderId="0" xfId="0" applyNumberFormat="1" applyProtection="1">
      <protection locked="0"/>
    </xf>
    <xf numFmtId="167" fontId="8" fillId="0" borderId="0" xfId="0" applyNumberFormat="1" applyFont="1" applyProtection="1">
      <protection locked="0"/>
    </xf>
    <xf numFmtId="0" fontId="0" fillId="0" borderId="0" xfId="0" applyAlignment="1" applyProtection="1">
      <alignment wrapText="1"/>
      <protection locked="0"/>
    </xf>
    <xf numFmtId="0" fontId="29" fillId="0" borderId="0" xfId="0" applyFont="1" applyBorder="1" applyAlignment="1" applyProtection="1">
      <protection locked="0"/>
    </xf>
    <xf numFmtId="0" fontId="27" fillId="0" borderId="0" xfId="0" applyFont="1" applyBorder="1" applyAlignment="1" applyProtection="1">
      <alignment horizontal="center"/>
      <protection locked="0"/>
    </xf>
    <xf numFmtId="0" fontId="8" fillId="0" borderId="0" xfId="0" applyFont="1" applyProtection="1"/>
    <xf numFmtId="0" fontId="3" fillId="8" borderId="13" xfId="0" applyFont="1" applyFill="1" applyBorder="1" applyAlignment="1" applyProtection="1">
      <alignment horizontal="center" vertical="center"/>
    </xf>
    <xf numFmtId="14" fontId="3" fillId="8" borderId="15" xfId="0" applyNumberFormat="1" applyFont="1" applyFill="1" applyBorder="1" applyAlignment="1" applyProtection="1">
      <alignment horizontal="center" vertical="center"/>
    </xf>
    <xf numFmtId="14" fontId="3" fillId="8" borderId="14" xfId="0" applyNumberFormat="1" applyFont="1" applyFill="1" applyBorder="1" applyAlignment="1" applyProtection="1">
      <alignment horizontal="center" vertical="center"/>
    </xf>
    <xf numFmtId="0" fontId="0" fillId="0" borderId="0" xfId="0" applyFill="1" applyProtection="1">
      <protection locked="0"/>
    </xf>
    <xf numFmtId="0" fontId="13" fillId="0" borderId="1"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3" fillId="10" borderId="1" xfId="0" applyFont="1" applyFill="1" applyBorder="1" applyAlignment="1" applyProtection="1">
      <alignment horizontal="center" vertical="center"/>
      <protection locked="0"/>
    </xf>
    <xf numFmtId="4" fontId="3" fillId="0" borderId="51" xfId="0" applyNumberFormat="1" applyFont="1" applyFill="1" applyBorder="1" applyAlignment="1" applyProtection="1">
      <alignment vertical="center" wrapText="1"/>
      <protection locked="0"/>
    </xf>
    <xf numFmtId="0" fontId="13" fillId="0" borderId="1" xfId="0" applyFont="1" applyFill="1" applyBorder="1" applyAlignment="1" applyProtection="1">
      <alignment horizontal="center" vertical="center"/>
      <protection locked="0"/>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9" fillId="0" borderId="13" xfId="0" applyFont="1" applyBorder="1" applyAlignment="1" applyProtection="1">
      <alignment horizontal="left" vertical="center" wrapText="1"/>
      <protection locked="0"/>
    </xf>
    <xf numFmtId="0" fontId="32" fillId="5" borderId="1" xfId="0" applyFont="1" applyFill="1" applyBorder="1" applyAlignment="1">
      <alignment horizontal="center" vertical="center" wrapText="1"/>
    </xf>
    <xf numFmtId="0" fontId="33" fillId="5" borderId="1" xfId="0" applyFont="1" applyFill="1" applyBorder="1" applyAlignment="1">
      <alignment horizontal="center" vertical="center" wrapText="1"/>
    </xf>
    <xf numFmtId="0" fontId="9" fillId="5" borderId="13" xfId="0" applyFont="1" applyFill="1" applyBorder="1" applyAlignment="1" applyProtection="1">
      <alignment vertical="center" wrapText="1"/>
      <protection locked="0"/>
    </xf>
    <xf numFmtId="0" fontId="9" fillId="17" borderId="13" xfId="0" applyFont="1" applyFill="1" applyBorder="1" applyAlignment="1" applyProtection="1">
      <alignment horizontal="left" vertical="center" wrapText="1"/>
      <protection locked="0"/>
    </xf>
    <xf numFmtId="0" fontId="32" fillId="17" borderId="1" xfId="0" applyFont="1" applyFill="1" applyBorder="1" applyAlignment="1">
      <alignment horizontal="center" vertical="center" wrapText="1"/>
    </xf>
    <xf numFmtId="0" fontId="33" fillId="17" borderId="1" xfId="0" applyFont="1" applyFill="1" applyBorder="1" applyAlignment="1">
      <alignment horizontal="center" vertical="center" wrapText="1"/>
    </xf>
    <xf numFmtId="0" fontId="9" fillId="17" borderId="13" xfId="0" applyFont="1" applyFill="1" applyBorder="1" applyAlignment="1" applyProtection="1">
      <alignment vertical="center" wrapText="1"/>
      <protection locked="0"/>
    </xf>
    <xf numFmtId="0" fontId="32" fillId="9" borderId="1"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9" fillId="13" borderId="13" xfId="0" applyFont="1" applyFill="1" applyBorder="1" applyAlignment="1" applyProtection="1">
      <alignment vertical="center" wrapText="1"/>
      <protection locked="0"/>
    </xf>
    <xf numFmtId="0" fontId="32" fillId="13" borderId="1" xfId="0" applyFont="1" applyFill="1" applyBorder="1" applyAlignment="1">
      <alignment horizontal="center" vertical="center" wrapText="1"/>
    </xf>
    <xf numFmtId="0" fontId="33" fillId="13" borderId="1" xfId="0" applyFont="1" applyFill="1" applyBorder="1" applyAlignment="1">
      <alignment horizontal="center" vertical="center" wrapText="1"/>
    </xf>
    <xf numFmtId="0" fontId="9" fillId="6" borderId="13" xfId="0" applyFont="1" applyFill="1" applyBorder="1" applyAlignment="1" applyProtection="1">
      <alignment vertical="center" wrapText="1"/>
      <protection locked="0"/>
    </xf>
    <xf numFmtId="0" fontId="32" fillId="6"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9" fillId="16" borderId="13" xfId="0" applyFont="1" applyFill="1" applyBorder="1" applyAlignment="1" applyProtection="1">
      <alignment vertical="center" wrapText="1"/>
      <protection locked="0"/>
    </xf>
    <xf numFmtId="0" fontId="32" fillId="16" borderId="1" xfId="0" applyFont="1" applyFill="1" applyBorder="1" applyAlignment="1">
      <alignment horizontal="center" vertical="center" wrapText="1"/>
    </xf>
    <xf numFmtId="0" fontId="33" fillId="16" borderId="1" xfId="0" applyFont="1" applyFill="1" applyBorder="1" applyAlignment="1">
      <alignment horizontal="center" vertical="center" wrapText="1"/>
    </xf>
    <xf numFmtId="0" fontId="9" fillId="13" borderId="13" xfId="0" applyFont="1" applyFill="1" applyBorder="1" applyAlignment="1" applyProtection="1">
      <alignment horizontal="left" vertical="center" wrapText="1"/>
      <protection locked="0"/>
    </xf>
    <xf numFmtId="0" fontId="9" fillId="9" borderId="13" xfId="0" applyFont="1" applyFill="1" applyBorder="1" applyAlignment="1" applyProtection="1">
      <alignment horizontal="left" vertical="center" wrapText="1"/>
      <protection locked="0"/>
    </xf>
    <xf numFmtId="0" fontId="9" fillId="14" borderId="13" xfId="0" applyFont="1" applyFill="1" applyBorder="1" applyAlignment="1" applyProtection="1">
      <alignment vertical="center" wrapText="1"/>
      <protection locked="0"/>
    </xf>
    <xf numFmtId="0" fontId="32" fillId="14" borderId="1" xfId="0" applyFont="1" applyFill="1" applyBorder="1" applyAlignment="1">
      <alignment horizontal="center" vertical="center" wrapText="1"/>
    </xf>
    <xf numFmtId="0" fontId="33" fillId="14" borderId="1" xfId="0" applyFont="1" applyFill="1" applyBorder="1" applyAlignment="1">
      <alignment horizontal="center" vertical="center" wrapText="1"/>
    </xf>
    <xf numFmtId="0" fontId="9" fillId="18" borderId="13" xfId="0" applyFont="1" applyFill="1" applyBorder="1" applyAlignment="1" applyProtection="1">
      <alignment vertical="center" wrapText="1"/>
      <protection locked="0"/>
    </xf>
    <xf numFmtId="0" fontId="32" fillId="18" borderId="1" xfId="0" applyFont="1" applyFill="1" applyBorder="1" applyAlignment="1">
      <alignment horizontal="center" vertical="center" wrapText="1"/>
    </xf>
    <xf numFmtId="0" fontId="33" fillId="18" borderId="1" xfId="0" applyFont="1" applyFill="1" applyBorder="1" applyAlignment="1">
      <alignment horizontal="center" vertical="center" wrapText="1"/>
    </xf>
    <xf numFmtId="0" fontId="9" fillId="15" borderId="13" xfId="0" applyFont="1" applyFill="1" applyBorder="1" applyAlignment="1" applyProtection="1">
      <alignment vertical="center" wrapText="1"/>
      <protection locked="0"/>
    </xf>
    <xf numFmtId="0" fontId="32" fillId="1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0" fontId="9" fillId="8" borderId="13" xfId="0" applyFont="1" applyFill="1" applyBorder="1" applyAlignment="1" applyProtection="1">
      <alignment vertical="center" wrapText="1"/>
      <protection locked="0"/>
    </xf>
    <xf numFmtId="0" fontId="32" fillId="8" borderId="1" xfId="0" applyFont="1" applyFill="1" applyBorder="1" applyAlignment="1">
      <alignment horizontal="center" vertical="center" wrapText="1"/>
    </xf>
    <xf numFmtId="0" fontId="33" fillId="20" borderId="1"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9" fillId="21" borderId="13" xfId="0" applyFont="1" applyFill="1" applyBorder="1" applyAlignment="1" applyProtection="1">
      <alignment vertical="center" wrapText="1"/>
      <protection locked="0"/>
    </xf>
    <xf numFmtId="0" fontId="32" fillId="21" borderId="1" xfId="0" applyFont="1" applyFill="1" applyBorder="1" applyAlignment="1">
      <alignment horizontal="center" vertical="center" wrapText="1"/>
    </xf>
    <xf numFmtId="0" fontId="33" fillId="21" borderId="1" xfId="0" applyFont="1" applyFill="1" applyBorder="1" applyAlignment="1">
      <alignment horizontal="center" vertical="center" wrapText="1"/>
    </xf>
    <xf numFmtId="0" fontId="9" fillId="22" borderId="13" xfId="0" applyFont="1" applyFill="1" applyBorder="1" applyAlignment="1" applyProtection="1">
      <alignment vertical="center" wrapText="1"/>
      <protection locked="0"/>
    </xf>
    <xf numFmtId="0" fontId="32" fillId="22" borderId="1" xfId="0" applyFont="1" applyFill="1" applyBorder="1" applyAlignment="1">
      <alignment horizontal="center" vertical="center" wrapText="1"/>
    </xf>
    <xf numFmtId="0" fontId="33" fillId="22" borderId="1" xfId="0" applyFont="1" applyFill="1" applyBorder="1" applyAlignment="1">
      <alignment horizontal="center" vertical="center" wrapText="1"/>
    </xf>
    <xf numFmtId="0" fontId="9" fillId="23" borderId="13" xfId="0" applyFont="1" applyFill="1" applyBorder="1" applyAlignment="1" applyProtection="1">
      <alignment vertical="center" wrapText="1"/>
      <protection locked="0"/>
    </xf>
    <xf numFmtId="0" fontId="32" fillId="23" borderId="1" xfId="0" applyFont="1" applyFill="1" applyBorder="1" applyAlignment="1">
      <alignment horizontal="center" vertical="center" wrapText="1"/>
    </xf>
    <xf numFmtId="0" fontId="33" fillId="23" borderId="1" xfId="0" applyFont="1" applyFill="1" applyBorder="1" applyAlignment="1">
      <alignment horizontal="center" vertical="center" wrapText="1"/>
    </xf>
    <xf numFmtId="0" fontId="9" fillId="24" borderId="13" xfId="0" applyFont="1" applyFill="1" applyBorder="1" applyAlignment="1" applyProtection="1">
      <alignment vertical="center" wrapText="1"/>
      <protection locked="0"/>
    </xf>
    <xf numFmtId="0" fontId="32" fillId="24" borderId="1" xfId="0" applyFont="1" applyFill="1" applyBorder="1" applyAlignment="1">
      <alignment horizontal="center" vertical="center" wrapText="1"/>
    </xf>
    <xf numFmtId="0" fontId="33" fillId="24" borderId="1" xfId="0" applyFont="1" applyFill="1" applyBorder="1" applyAlignment="1">
      <alignment horizontal="center" vertical="center" wrapText="1"/>
    </xf>
    <xf numFmtId="0" fontId="9" fillId="25" borderId="13" xfId="0" applyFont="1" applyFill="1" applyBorder="1" applyAlignment="1" applyProtection="1">
      <alignment vertical="center" wrapText="1"/>
      <protection locked="0"/>
    </xf>
    <xf numFmtId="0" fontId="32" fillId="25" borderId="1" xfId="0" applyFont="1" applyFill="1" applyBorder="1" applyAlignment="1">
      <alignment horizontal="center" vertical="center" wrapText="1"/>
    </xf>
    <xf numFmtId="0" fontId="33" fillId="25" borderId="1" xfId="0" applyFont="1" applyFill="1" applyBorder="1" applyAlignment="1">
      <alignment horizontal="center" vertical="center" wrapText="1"/>
    </xf>
    <xf numFmtId="0" fontId="33" fillId="26" borderId="1" xfId="0" applyFont="1" applyFill="1" applyBorder="1" applyAlignment="1">
      <alignment horizontal="center" vertical="center" wrapText="1"/>
    </xf>
    <xf numFmtId="0" fontId="9" fillId="0" borderId="18" xfId="0" applyFont="1" applyBorder="1" applyAlignment="1" applyProtection="1">
      <alignment horizontal="left" vertical="center" wrapText="1"/>
      <protection locked="0"/>
    </xf>
    <xf numFmtId="0" fontId="8" fillId="0" borderId="74" xfId="0" applyFont="1" applyBorder="1" applyAlignment="1" applyProtection="1">
      <alignment wrapText="1"/>
      <protection locked="0"/>
    </xf>
    <xf numFmtId="0" fontId="0" fillId="10" borderId="0" xfId="0" applyFill="1"/>
    <xf numFmtId="0" fontId="0" fillId="28" borderId="0" xfId="0" applyFill="1"/>
    <xf numFmtId="0" fontId="0" fillId="28" borderId="0" xfId="0" applyFill="1" applyAlignment="1">
      <alignment horizontal="center"/>
    </xf>
    <xf numFmtId="0" fontId="34" fillId="28" borderId="0" xfId="8" applyFill="1" applyAlignment="1">
      <alignment horizontal="center"/>
    </xf>
    <xf numFmtId="0" fontId="0" fillId="27" borderId="0" xfId="0" applyFill="1"/>
    <xf numFmtId="0" fontId="30" fillId="6" borderId="0" xfId="0" applyFont="1" applyFill="1"/>
    <xf numFmtId="0" fontId="0" fillId="6" borderId="0" xfId="0" applyFill="1"/>
    <xf numFmtId="0" fontId="35" fillId="6" borderId="0" xfId="0" applyFont="1" applyFill="1"/>
    <xf numFmtId="0" fontId="3" fillId="4" borderId="15" xfId="0" applyFont="1" applyFill="1" applyBorder="1" applyAlignment="1" applyProtection="1">
      <alignment horizontal="center" vertical="center"/>
    </xf>
    <xf numFmtId="44" fontId="3" fillId="4" borderId="15" xfId="4" applyFont="1" applyFill="1" applyBorder="1" applyAlignment="1" applyProtection="1">
      <alignment horizontal="center" vertical="center"/>
    </xf>
    <xf numFmtId="44" fontId="3" fillId="4" borderId="15" xfId="4" applyFont="1" applyFill="1" applyBorder="1" applyAlignment="1" applyProtection="1">
      <alignment horizontal="right" vertical="center"/>
    </xf>
    <xf numFmtId="0" fontId="3" fillId="4" borderId="42" xfId="0" applyFont="1" applyFill="1" applyBorder="1" applyAlignment="1" applyProtection="1">
      <alignment horizontal="left" vertical="center"/>
    </xf>
    <xf numFmtId="44" fontId="3" fillId="4" borderId="15" xfId="0" applyNumberFormat="1" applyFont="1" applyFill="1" applyBorder="1" applyAlignment="1" applyProtection="1">
      <alignment horizontal="center" vertical="center"/>
    </xf>
    <xf numFmtId="0" fontId="17" fillId="4" borderId="18" xfId="0" applyFont="1" applyFill="1" applyBorder="1" applyAlignment="1" applyProtection="1">
      <alignment horizontal="center" vertical="center" wrapText="1"/>
    </xf>
    <xf numFmtId="0" fontId="3" fillId="4" borderId="25" xfId="0" applyFont="1" applyFill="1" applyBorder="1" applyAlignment="1" applyProtection="1">
      <alignment horizontal="center" vertical="center"/>
    </xf>
    <xf numFmtId="0" fontId="3" fillId="4" borderId="1"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26" fillId="9" borderId="13" xfId="0" applyFont="1" applyFill="1" applyBorder="1" applyAlignment="1" applyProtection="1">
      <alignment horizontal="center" vertical="center" wrapText="1"/>
      <protection locked="0"/>
    </xf>
    <xf numFmtId="44" fontId="17" fillId="8" borderId="11" xfId="4" applyFont="1" applyFill="1" applyBorder="1" applyAlignment="1" applyProtection="1">
      <alignment horizontal="center" vertical="center"/>
    </xf>
    <xf numFmtId="0" fontId="14" fillId="0" borderId="0" xfId="0" applyFont="1" applyFill="1" applyBorder="1" applyAlignment="1" applyProtection="1">
      <alignment vertical="center"/>
      <protection locked="0"/>
    </xf>
    <xf numFmtId="0" fontId="31" fillId="27" borderId="0" xfId="0" applyFont="1" applyFill="1" applyBorder="1" applyAlignment="1" applyProtection="1">
      <alignment horizontal="left" vertical="center"/>
      <protection locked="0"/>
    </xf>
    <xf numFmtId="0" fontId="31" fillId="27" borderId="0" xfId="0" applyFont="1" applyFill="1" applyBorder="1" applyAlignment="1" applyProtection="1">
      <alignment horizontal="left" vertical="center"/>
      <protection locked="0"/>
    </xf>
    <xf numFmtId="44" fontId="4" fillId="12" borderId="15"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wrapText="1"/>
      <protection locked="0"/>
    </xf>
    <xf numFmtId="14" fontId="4" fillId="0" borderId="12" xfId="0" applyNumberFormat="1" applyFont="1" applyFill="1" applyBorder="1" applyAlignment="1" applyProtection="1">
      <alignment horizontal="center" vertical="center" wrapText="1"/>
      <protection locked="0"/>
    </xf>
    <xf numFmtId="14" fontId="25" fillId="8" borderId="76" xfId="0" applyNumberFormat="1" applyFont="1" applyFill="1" applyBorder="1" applyAlignment="1" applyProtection="1">
      <alignment horizontal="center" vertical="center" wrapText="1"/>
    </xf>
    <xf numFmtId="44" fontId="4" fillId="0" borderId="12" xfId="4" applyFont="1" applyFill="1" applyBorder="1" applyAlignment="1" applyProtection="1">
      <alignment horizontal="center" vertical="center" wrapText="1"/>
      <protection locked="0"/>
    </xf>
    <xf numFmtId="44" fontId="4" fillId="8" borderId="12" xfId="4" applyFont="1" applyFill="1" applyBorder="1" applyAlignment="1" applyProtection="1">
      <alignment horizontal="center" vertical="center" wrapText="1"/>
    </xf>
    <xf numFmtId="0" fontId="16" fillId="0" borderId="36" xfId="0" applyFont="1" applyFill="1" applyBorder="1" applyAlignment="1" applyProtection="1">
      <alignment horizontal="center" vertical="center" wrapText="1"/>
      <protection locked="0"/>
    </xf>
    <xf numFmtId="0" fontId="4" fillId="0" borderId="68" xfId="0" applyFont="1" applyFill="1" applyBorder="1" applyAlignment="1" applyProtection="1">
      <alignment horizontal="center" vertical="center" wrapText="1"/>
      <protection locked="0"/>
    </xf>
    <xf numFmtId="44" fontId="4" fillId="8" borderId="38" xfId="0" applyNumberFormat="1"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protection locked="0"/>
    </xf>
    <xf numFmtId="0" fontId="4" fillId="0" borderId="69" xfId="0" applyFont="1" applyFill="1" applyBorder="1" applyAlignment="1" applyProtection="1">
      <alignment horizontal="center" vertical="center" wrapText="1"/>
      <protection locked="0"/>
    </xf>
    <xf numFmtId="0" fontId="3" fillId="4" borderId="75" xfId="0" applyFont="1" applyFill="1" applyBorder="1" applyAlignment="1" applyProtection="1">
      <alignment horizontal="left" vertical="center"/>
      <protection locked="0"/>
    </xf>
    <xf numFmtId="0" fontId="3" fillId="4" borderId="33" xfId="0" applyFont="1" applyFill="1" applyBorder="1" applyAlignment="1" applyProtection="1">
      <alignment horizontal="center" vertical="center"/>
      <protection locked="0"/>
    </xf>
    <xf numFmtId="0" fontId="3" fillId="8" borderId="18" xfId="0" applyFont="1" applyFill="1" applyBorder="1" applyAlignment="1" applyProtection="1">
      <alignment horizontal="center" vertical="center"/>
    </xf>
    <xf numFmtId="14" fontId="3" fillId="8" borderId="33" xfId="0" applyNumberFormat="1" applyFont="1" applyFill="1" applyBorder="1" applyAlignment="1" applyProtection="1">
      <alignment horizontal="center" vertical="center"/>
    </xf>
    <xf numFmtId="14" fontId="3" fillId="8" borderId="19" xfId="0" applyNumberFormat="1" applyFont="1" applyFill="1" applyBorder="1" applyAlignment="1" applyProtection="1">
      <alignment horizontal="center" vertical="center"/>
    </xf>
    <xf numFmtId="44" fontId="3" fillId="4" borderId="33" xfId="4" applyFont="1" applyFill="1" applyBorder="1" applyAlignment="1" applyProtection="1">
      <alignment horizontal="center" vertical="center"/>
      <protection locked="0"/>
    </xf>
    <xf numFmtId="44" fontId="3" fillId="4" borderId="33" xfId="4" applyFont="1" applyFill="1" applyBorder="1" applyAlignment="1" applyProtection="1">
      <alignment horizontal="right" vertical="center"/>
    </xf>
    <xf numFmtId="44" fontId="3" fillId="4" borderId="33" xfId="0" applyNumberFormat="1" applyFont="1" applyFill="1" applyBorder="1" applyAlignment="1" applyProtection="1">
      <alignment horizontal="center" vertical="center"/>
      <protection locked="0"/>
    </xf>
    <xf numFmtId="0" fontId="3" fillId="4" borderId="11" xfId="0" applyFont="1" applyFill="1" applyBorder="1" applyAlignment="1" applyProtection="1">
      <alignment horizontal="center" vertical="center"/>
      <protection locked="0"/>
    </xf>
    <xf numFmtId="0" fontId="3" fillId="4" borderId="67" xfId="0" applyFont="1" applyFill="1" applyBorder="1" applyAlignment="1" applyProtection="1">
      <alignment horizontal="center" vertical="center"/>
      <protection locked="0"/>
    </xf>
    <xf numFmtId="0" fontId="4" fillId="12" borderId="13" xfId="0" applyFont="1" applyFill="1" applyBorder="1" applyAlignment="1" applyProtection="1">
      <alignment horizontal="left" vertical="center"/>
      <protection locked="0"/>
    </xf>
    <xf numFmtId="0" fontId="4" fillId="12" borderId="15" xfId="0" applyFont="1" applyFill="1" applyBorder="1" applyAlignment="1" applyProtection="1">
      <alignment horizontal="center" vertical="center" wrapText="1"/>
      <protection locked="0"/>
    </xf>
    <xf numFmtId="14" fontId="4" fillId="12" borderId="15" xfId="0" applyNumberFormat="1" applyFont="1" applyFill="1" applyBorder="1" applyAlignment="1" applyProtection="1">
      <alignment horizontal="center" vertical="center" wrapText="1"/>
      <protection locked="0"/>
    </xf>
    <xf numFmtId="14" fontId="25" fillId="12" borderId="15" xfId="0" applyNumberFormat="1" applyFont="1" applyFill="1" applyBorder="1" applyAlignment="1" applyProtection="1">
      <alignment horizontal="center" vertical="center" wrapText="1"/>
      <protection locked="0"/>
    </xf>
    <xf numFmtId="44" fontId="4" fillId="12" borderId="15" xfId="4" applyFont="1" applyFill="1" applyBorder="1" applyAlignment="1" applyProtection="1">
      <alignment horizontal="center" vertical="center" wrapText="1"/>
      <protection locked="0"/>
    </xf>
    <xf numFmtId="44" fontId="37" fillId="12" borderId="15" xfId="4" applyFont="1" applyFill="1" applyBorder="1" applyAlignment="1" applyProtection="1">
      <alignment horizontal="center" vertical="center" wrapText="1"/>
      <protection locked="0"/>
    </xf>
    <xf numFmtId="0" fontId="16" fillId="12" borderId="15" xfId="0" applyFont="1" applyFill="1" applyBorder="1" applyAlignment="1" applyProtection="1">
      <alignment horizontal="center" vertical="center" wrapText="1"/>
      <protection locked="0"/>
    </xf>
    <xf numFmtId="0" fontId="3" fillId="12" borderId="15" xfId="0" applyFont="1" applyFill="1" applyBorder="1" applyAlignment="1" applyProtection="1">
      <alignment horizontal="center" vertical="center" wrapText="1"/>
      <protection locked="0"/>
    </xf>
    <xf numFmtId="0" fontId="4" fillId="12" borderId="14" xfId="0" applyFont="1" applyFill="1" applyBorder="1" applyAlignment="1" applyProtection="1">
      <alignment horizontal="center" vertical="center" wrapText="1"/>
      <protection locked="0"/>
    </xf>
    <xf numFmtId="44" fontId="17" fillId="4" borderId="11" xfId="4" applyFont="1" applyFill="1" applyBorder="1" applyAlignment="1" applyProtection="1">
      <alignment horizontal="center" vertical="center"/>
      <protection locked="0"/>
    </xf>
    <xf numFmtId="44" fontId="1" fillId="4" borderId="11" xfId="4" applyFont="1" applyFill="1" applyBorder="1" applyAlignment="1" applyProtection="1">
      <alignment horizontal="center" vertical="center"/>
      <protection locked="0"/>
    </xf>
    <xf numFmtId="0" fontId="10" fillId="0" borderId="5" xfId="0" applyFont="1" applyBorder="1" applyProtection="1">
      <protection locked="0"/>
    </xf>
    <xf numFmtId="0" fontId="10" fillId="0" borderId="2" xfId="0" applyFont="1" applyBorder="1" applyProtection="1">
      <protection locked="0"/>
    </xf>
    <xf numFmtId="0" fontId="10" fillId="0" borderId="3" xfId="0" applyFont="1" applyBorder="1" applyProtection="1">
      <protection locked="0"/>
    </xf>
    <xf numFmtId="0" fontId="15" fillId="0" borderId="31" xfId="0" applyFont="1" applyBorder="1" applyAlignment="1" applyProtection="1">
      <alignment vertical="center"/>
      <protection locked="0"/>
    </xf>
    <xf numFmtId="0" fontId="23" fillId="0" borderId="0" xfId="0" applyFont="1" applyBorder="1" applyAlignment="1" applyProtection="1">
      <alignment vertical="center"/>
      <protection locked="0"/>
    </xf>
    <xf numFmtId="0" fontId="10" fillId="0" borderId="0" xfId="0" applyFont="1" applyBorder="1" applyProtection="1">
      <protection locked="0"/>
    </xf>
    <xf numFmtId="0" fontId="10" fillId="0" borderId="5" xfId="0" applyFont="1" applyFill="1" applyBorder="1" applyProtection="1">
      <protection locked="0"/>
    </xf>
    <xf numFmtId="0" fontId="10" fillId="0" borderId="21" xfId="0" applyFont="1" applyBorder="1" applyProtection="1">
      <protection locked="0"/>
    </xf>
    <xf numFmtId="0" fontId="10" fillId="0" borderId="4" xfId="0" applyFont="1" applyBorder="1" applyProtection="1">
      <protection locked="0"/>
    </xf>
    <xf numFmtId="0" fontId="15" fillId="0" borderId="25" xfId="0" applyFont="1" applyBorder="1" applyAlignment="1" applyProtection="1">
      <alignment vertical="center"/>
      <protection locked="0"/>
    </xf>
    <xf numFmtId="0" fontId="20" fillId="0" borderId="0" xfId="0" applyFont="1" applyFill="1" applyBorder="1" applyAlignment="1" applyProtection="1">
      <alignment horizontal="center" vertical="center" wrapText="1"/>
      <protection locked="0"/>
    </xf>
    <xf numFmtId="0" fontId="10" fillId="0" borderId="30" xfId="0" applyFont="1" applyBorder="1" applyProtection="1">
      <protection locked="0"/>
    </xf>
    <xf numFmtId="0" fontId="15" fillId="0" borderId="32" xfId="0" applyFont="1" applyBorder="1" applyAlignment="1" applyProtection="1">
      <alignment horizontal="left" vertical="center" wrapText="1"/>
      <protection locked="0"/>
    </xf>
    <xf numFmtId="0" fontId="10" fillId="0" borderId="0" xfId="0" applyFont="1" applyBorder="1" applyAlignment="1" applyProtection="1">
      <alignment horizontal="center"/>
      <protection locked="0"/>
    </xf>
    <xf numFmtId="0" fontId="10" fillId="0" borderId="0" xfId="0" applyFont="1" applyBorder="1" applyAlignment="1" applyProtection="1">
      <protection locked="0"/>
    </xf>
    <xf numFmtId="0" fontId="10" fillId="0" borderId="0" xfId="0" applyFont="1" applyFill="1" applyBorder="1" applyProtection="1">
      <protection locked="0"/>
    </xf>
    <xf numFmtId="0" fontId="10" fillId="0" borderId="2" xfId="0" applyFont="1" applyFill="1" applyBorder="1" applyProtection="1">
      <protection locked="0"/>
    </xf>
    <xf numFmtId="0" fontId="10" fillId="0" borderId="17" xfId="0" applyFont="1" applyBorder="1" applyProtection="1">
      <protection locked="0"/>
    </xf>
    <xf numFmtId="0" fontId="10" fillId="0" borderId="21" xfId="0" applyFont="1" applyFill="1" applyBorder="1" applyProtection="1">
      <protection locked="0"/>
    </xf>
    <xf numFmtId="0" fontId="3" fillId="7" borderId="1" xfId="0" applyFont="1" applyFill="1" applyBorder="1" applyAlignment="1" applyProtection="1">
      <alignment horizontal="center" vertical="center" wrapText="1"/>
      <protection locked="0"/>
    </xf>
    <xf numFmtId="0" fontId="3" fillId="4" borderId="14" xfId="0" applyFont="1" applyFill="1" applyBorder="1" applyAlignment="1" applyProtection="1">
      <alignment horizontal="center" vertical="center" wrapText="1"/>
      <protection locked="0"/>
    </xf>
    <xf numFmtId="0" fontId="3" fillId="4" borderId="13" xfId="0" applyFont="1" applyFill="1" applyBorder="1" applyAlignment="1" applyProtection="1">
      <alignment horizontal="center" vertical="center" wrapText="1"/>
      <protection locked="0"/>
    </xf>
    <xf numFmtId="0" fontId="3" fillId="5" borderId="25"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3" fillId="5" borderId="15" xfId="0" applyFont="1" applyFill="1" applyBorder="1" applyAlignment="1" applyProtection="1">
      <alignment horizontal="center" vertical="center" wrapText="1"/>
      <protection locked="0"/>
    </xf>
    <xf numFmtId="0" fontId="3" fillId="5" borderId="24" xfId="0" applyFont="1" applyFill="1" applyBorder="1" applyAlignment="1" applyProtection="1">
      <alignment horizontal="center" vertical="center" wrapText="1"/>
      <protection locked="0"/>
    </xf>
    <xf numFmtId="0" fontId="3" fillId="6" borderId="15" xfId="0" applyFont="1" applyFill="1" applyBorder="1" applyAlignment="1" applyProtection="1">
      <alignment horizontal="center" vertical="center"/>
      <protection locked="0"/>
    </xf>
    <xf numFmtId="0" fontId="12" fillId="6" borderId="15" xfId="0" applyFont="1" applyFill="1" applyBorder="1" applyAlignment="1" applyProtection="1">
      <alignment horizontal="left" vertical="center"/>
      <protection locked="0"/>
    </xf>
    <xf numFmtId="0" fontId="3" fillId="6" borderId="42" xfId="0" applyFont="1" applyFill="1" applyBorder="1" applyAlignment="1" applyProtection="1">
      <alignment horizontal="center" vertical="center"/>
      <protection locked="0"/>
    </xf>
    <xf numFmtId="0" fontId="3" fillId="6" borderId="40" xfId="0" applyFont="1" applyFill="1" applyBorder="1" applyAlignment="1" applyProtection="1">
      <alignment horizontal="center" vertical="center"/>
      <protection locked="0"/>
    </xf>
    <xf numFmtId="0" fontId="15" fillId="0" borderId="4"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3" fillId="6" borderId="33"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10" fillId="0" borderId="4" xfId="0" applyFont="1" applyBorder="1" applyAlignment="1" applyProtection="1">
      <alignment wrapText="1"/>
      <protection locked="0"/>
    </xf>
    <xf numFmtId="0" fontId="10" fillId="0" borderId="2" xfId="0" applyFont="1" applyBorder="1" applyAlignment="1" applyProtection="1">
      <alignment wrapText="1"/>
      <protection locked="0"/>
    </xf>
    <xf numFmtId="0" fontId="4" fillId="0" borderId="1" xfId="0"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14" fontId="6" fillId="0" borderId="1" xfId="0" applyNumberFormat="1" applyFont="1" applyBorder="1" applyAlignment="1" applyProtection="1">
      <alignment horizontal="center" vertical="center" wrapText="1"/>
      <protection locked="0"/>
    </xf>
    <xf numFmtId="14" fontId="4" fillId="0" borderId="11" xfId="0" applyNumberFormat="1"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4" fontId="4" fillId="0" borderId="11" xfId="0" applyNumberFormat="1"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15" fillId="0" borderId="25" xfId="0" applyFont="1" applyBorder="1" applyAlignment="1" applyProtection="1">
      <alignment horizontal="left" vertical="center" wrapText="1"/>
      <protection locked="0"/>
    </xf>
    <xf numFmtId="0" fontId="15" fillId="0" borderId="25" xfId="0" applyFont="1" applyBorder="1" applyAlignment="1" applyProtection="1">
      <alignment vertical="center" wrapText="1"/>
      <protection locked="0"/>
    </xf>
    <xf numFmtId="0" fontId="3" fillId="9" borderId="1" xfId="0" applyFont="1" applyFill="1" applyBorder="1" applyAlignment="1" applyProtection="1">
      <alignment horizontal="center" vertical="center" wrapText="1"/>
      <protection locked="0"/>
    </xf>
    <xf numFmtId="0" fontId="0" fillId="10" borderId="0" xfId="0" applyFill="1"/>
    <xf numFmtId="0" fontId="3" fillId="9" borderId="15" xfId="0" applyFont="1" applyFill="1" applyBorder="1" applyAlignment="1" applyProtection="1">
      <alignment horizontal="center" vertical="center" wrapText="1"/>
      <protection locked="0"/>
    </xf>
    <xf numFmtId="0" fontId="3" fillId="6" borderId="15" xfId="0" applyFont="1" applyFill="1" applyBorder="1" applyAlignment="1" applyProtection="1">
      <alignment horizontal="center" vertical="center"/>
    </xf>
    <xf numFmtId="0" fontId="3" fillId="6" borderId="15" xfId="0" applyFont="1" applyFill="1" applyBorder="1" applyAlignment="1" applyProtection="1">
      <alignment horizontal="left" vertical="center"/>
    </xf>
    <xf numFmtId="0" fontId="34" fillId="10" borderId="0" xfId="8" applyFill="1"/>
    <xf numFmtId="0" fontId="11" fillId="9" borderId="77" xfId="0" applyFont="1" applyFill="1" applyBorder="1" applyAlignment="1" applyProtection="1">
      <alignment horizontal="center" vertical="center" wrapText="1"/>
    </xf>
    <xf numFmtId="0" fontId="11" fillId="9" borderId="31" xfId="0" applyFont="1" applyFill="1" applyBorder="1" applyAlignment="1" applyProtection="1">
      <alignment horizontal="center" vertical="center" wrapText="1"/>
    </xf>
    <xf numFmtId="0" fontId="11" fillId="9" borderId="22" xfId="0" applyFont="1" applyFill="1" applyBorder="1" applyAlignment="1" applyProtection="1">
      <alignment horizontal="center" vertical="center" wrapText="1"/>
    </xf>
    <xf numFmtId="0" fontId="11" fillId="9" borderId="23" xfId="0" applyFont="1" applyFill="1" applyBorder="1" applyAlignment="1" applyProtection="1">
      <alignment horizontal="center" vertical="center" wrapText="1"/>
    </xf>
    <xf numFmtId="166" fontId="11" fillId="8" borderId="26" xfId="0" applyNumberFormat="1" applyFont="1" applyFill="1" applyBorder="1" applyAlignment="1" applyProtection="1">
      <alignment horizontal="center" vertical="center" wrapText="1"/>
    </xf>
    <xf numFmtId="166" fontId="11" fillId="8" borderId="27" xfId="0" applyNumberFormat="1" applyFont="1" applyFill="1" applyBorder="1" applyAlignment="1" applyProtection="1">
      <alignment horizontal="center" vertical="center" wrapText="1"/>
    </xf>
    <xf numFmtId="0" fontId="5" fillId="29" borderId="25" xfId="0" applyFont="1" applyFill="1" applyBorder="1" applyAlignment="1" applyProtection="1">
      <alignment horizontal="center" vertical="center" wrapText="1"/>
    </xf>
    <xf numFmtId="0" fontId="5" fillId="29" borderId="1" xfId="0" applyFont="1" applyFill="1" applyBorder="1" applyAlignment="1" applyProtection="1">
      <alignment horizontal="center" vertical="center" wrapText="1"/>
    </xf>
    <xf numFmtId="14" fontId="5" fillId="29" borderId="1" xfId="0" applyNumberFormat="1" applyFont="1" applyFill="1" applyBorder="1" applyAlignment="1" applyProtection="1">
      <alignment horizontal="center" vertical="center" wrapText="1"/>
    </xf>
    <xf numFmtId="166" fontId="5" fillId="29" borderId="1" xfId="0" applyNumberFormat="1" applyFont="1" applyFill="1" applyBorder="1" applyAlignment="1" applyProtection="1">
      <alignment horizontal="center" vertical="center" wrapText="1"/>
    </xf>
    <xf numFmtId="166" fontId="5" fillId="29" borderId="24" xfId="0" applyNumberFormat="1" applyFont="1" applyFill="1" applyBorder="1" applyAlignment="1" applyProtection="1">
      <alignment horizontal="center" vertical="center" wrapText="1"/>
    </xf>
    <xf numFmtId="44" fontId="5" fillId="29" borderId="40" xfId="0" applyNumberFormat="1" applyFont="1" applyFill="1" applyBorder="1" applyAlignment="1" applyProtection="1">
      <alignment horizontal="center" vertical="center" wrapText="1"/>
    </xf>
    <xf numFmtId="44" fontId="1" fillId="8" borderId="18" xfId="4" applyFont="1" applyFill="1" applyBorder="1" applyAlignment="1" applyProtection="1">
      <alignment horizontal="center" vertical="center" wrapText="1"/>
    </xf>
    <xf numFmtId="0" fontId="0" fillId="10" borderId="0" xfId="0" applyFont="1" applyFill="1" applyAlignment="1"/>
    <xf numFmtId="0" fontId="11" fillId="9" borderId="61" xfId="0" applyFont="1" applyFill="1" applyBorder="1" applyAlignment="1" applyProtection="1">
      <alignment vertical="center" wrapText="1"/>
    </xf>
    <xf numFmtId="0" fontId="11" fillId="9" borderId="62" xfId="0" applyFont="1" applyFill="1" applyBorder="1" applyAlignment="1" applyProtection="1">
      <alignment vertical="center" wrapText="1"/>
    </xf>
    <xf numFmtId="0" fontId="11" fillId="9" borderId="63" xfId="0" applyFont="1" applyFill="1" applyBorder="1" applyAlignment="1" applyProtection="1">
      <alignment horizontal="right" vertical="center"/>
    </xf>
    <xf numFmtId="0" fontId="5" fillId="29" borderId="68" xfId="0" applyFont="1" applyFill="1" applyBorder="1" applyAlignment="1" applyProtection="1">
      <alignment horizontal="center" vertical="center" wrapText="1"/>
    </xf>
    <xf numFmtId="0" fontId="5" fillId="29" borderId="12" xfId="0" applyFont="1" applyFill="1" applyBorder="1" applyAlignment="1" applyProtection="1">
      <alignment horizontal="center" vertical="center" wrapText="1"/>
    </xf>
    <xf numFmtId="14" fontId="5" fillId="29" borderId="12" xfId="0" applyNumberFormat="1" applyFont="1" applyFill="1" applyBorder="1" applyAlignment="1" applyProtection="1">
      <alignment horizontal="center" vertical="center" wrapText="1"/>
    </xf>
    <xf numFmtId="0" fontId="11" fillId="30" borderId="61" xfId="0" applyFont="1" applyFill="1" applyBorder="1" applyAlignment="1" applyProtection="1">
      <alignment vertical="center" wrapText="1"/>
    </xf>
    <xf numFmtId="0" fontId="11" fillId="30" borderId="62" xfId="0" applyFont="1" applyFill="1" applyBorder="1" applyAlignment="1" applyProtection="1">
      <alignment horizontal="right" vertical="center"/>
    </xf>
    <xf numFmtId="14" fontId="11" fillId="30" borderId="62" xfId="0" applyNumberFormat="1" applyFont="1" applyFill="1" applyBorder="1" applyAlignment="1" applyProtection="1">
      <alignment horizontal="center" vertical="center" wrapText="1"/>
    </xf>
    <xf numFmtId="14" fontId="11" fillId="30" borderId="63" xfId="0" applyNumberFormat="1" applyFont="1" applyFill="1" applyBorder="1" applyAlignment="1" applyProtection="1">
      <alignment horizontal="center" vertical="center" wrapText="1"/>
    </xf>
    <xf numFmtId="0" fontId="31" fillId="27" borderId="0" xfId="0" applyFont="1" applyFill="1" applyBorder="1" applyAlignment="1" applyProtection="1">
      <alignment horizontal="left" vertical="center"/>
      <protection locked="0"/>
    </xf>
    <xf numFmtId="0" fontId="20" fillId="3" borderId="72" xfId="0" applyFont="1" applyFill="1" applyBorder="1" applyAlignment="1" applyProtection="1">
      <alignment horizontal="center" vertical="center" wrapText="1"/>
      <protection locked="0"/>
    </xf>
    <xf numFmtId="0" fontId="20" fillId="3" borderId="51" xfId="0" applyFont="1" applyFill="1" applyBorder="1" applyAlignment="1" applyProtection="1">
      <alignment horizontal="center" vertical="center" wrapText="1"/>
      <protection locked="0"/>
    </xf>
    <xf numFmtId="0" fontId="20" fillId="3" borderId="73" xfId="0" applyFont="1" applyFill="1" applyBorder="1" applyAlignment="1" applyProtection="1">
      <alignment horizontal="center" vertical="center" wrapText="1"/>
      <protection locked="0"/>
    </xf>
    <xf numFmtId="0" fontId="20" fillId="3" borderId="70" xfId="0" applyFont="1" applyFill="1" applyBorder="1" applyAlignment="1" applyProtection="1">
      <alignment horizontal="center" vertical="center" wrapText="1"/>
      <protection locked="0"/>
    </xf>
    <xf numFmtId="0" fontId="20" fillId="3" borderId="0" xfId="0" applyFont="1" applyFill="1" applyBorder="1" applyAlignment="1" applyProtection="1">
      <alignment horizontal="center" vertical="center" wrapText="1"/>
      <protection locked="0"/>
    </xf>
    <xf numFmtId="0" fontId="20" fillId="3" borderId="71" xfId="0" applyFont="1" applyFill="1" applyBorder="1" applyAlignment="1" applyProtection="1">
      <alignment horizontal="center" vertical="center" wrapText="1"/>
      <protection locked="0"/>
    </xf>
    <xf numFmtId="0" fontId="20" fillId="3" borderId="64" xfId="0" applyFont="1" applyFill="1" applyBorder="1" applyAlignment="1" applyProtection="1">
      <alignment horizontal="center" vertical="center" wrapText="1"/>
      <protection locked="0"/>
    </xf>
    <xf numFmtId="0" fontId="20" fillId="3" borderId="65" xfId="0" applyFont="1" applyFill="1" applyBorder="1" applyAlignment="1" applyProtection="1">
      <alignment horizontal="center" vertical="center" wrapText="1"/>
      <protection locked="0"/>
    </xf>
    <xf numFmtId="0" fontId="20" fillId="3" borderId="66" xfId="0" applyFont="1" applyFill="1" applyBorder="1" applyAlignment="1" applyProtection="1">
      <alignment horizontal="center" vertical="center" wrapText="1"/>
      <protection locked="0"/>
    </xf>
    <xf numFmtId="0" fontId="31" fillId="27" borderId="0" xfId="0" applyFont="1" applyFill="1" applyBorder="1" applyAlignment="1" applyProtection="1">
      <alignment horizontal="left" vertical="center" wrapText="1"/>
      <protection locked="0"/>
    </xf>
    <xf numFmtId="0" fontId="24" fillId="0" borderId="22" xfId="0" applyFont="1" applyBorder="1" applyAlignment="1" applyProtection="1">
      <alignment horizontal="center" vertical="center" wrapText="1"/>
      <protection locked="0"/>
    </xf>
    <xf numFmtId="0" fontId="24" fillId="0" borderId="23"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4" fillId="0" borderId="24" xfId="0" applyFont="1" applyBorder="1" applyAlignment="1" applyProtection="1">
      <alignment horizontal="center" vertical="center" wrapText="1"/>
      <protection locked="0"/>
    </xf>
    <xf numFmtId="14" fontId="24" fillId="10" borderId="13" xfId="0" applyNumberFormat="1" applyFont="1" applyFill="1" applyBorder="1" applyAlignment="1" applyProtection="1">
      <alignment horizontal="center" vertical="center" wrapText="1"/>
      <protection locked="0"/>
    </xf>
    <xf numFmtId="14" fontId="24" fillId="10" borderId="40" xfId="0" applyNumberFormat="1" applyFont="1" applyFill="1" applyBorder="1" applyAlignment="1" applyProtection="1">
      <alignment horizontal="center" vertical="center" wrapText="1"/>
      <protection locked="0"/>
    </xf>
    <xf numFmtId="14" fontId="24" fillId="10" borderId="1" xfId="0" applyNumberFormat="1" applyFont="1" applyFill="1" applyBorder="1" applyAlignment="1" applyProtection="1">
      <alignment horizontal="center" vertical="center" wrapText="1"/>
      <protection locked="0"/>
    </xf>
    <xf numFmtId="14" fontId="24" fillId="10" borderId="24" xfId="0" applyNumberFormat="1" applyFont="1" applyFill="1" applyBorder="1" applyAlignment="1" applyProtection="1">
      <alignment horizontal="center" vertical="center" wrapText="1"/>
      <protection locked="0"/>
    </xf>
    <xf numFmtId="0" fontId="19" fillId="0" borderId="0" xfId="0" applyFont="1" applyFill="1" applyBorder="1" applyAlignment="1" applyProtection="1">
      <alignment horizontal="left" vertical="center" wrapText="1"/>
      <protection locked="0"/>
    </xf>
    <xf numFmtId="0" fontId="19" fillId="0" borderId="37" xfId="0" applyFont="1" applyFill="1" applyBorder="1" applyAlignment="1" applyProtection="1">
      <alignment horizontal="left" vertical="center" wrapText="1"/>
      <protection locked="0"/>
    </xf>
    <xf numFmtId="0" fontId="18" fillId="0" borderId="0" xfId="0" applyFont="1" applyFill="1" applyBorder="1" applyAlignment="1" applyProtection="1">
      <alignment horizontal="left" vertical="center" wrapText="1"/>
      <protection locked="0"/>
    </xf>
    <xf numFmtId="0" fontId="18" fillId="0" borderId="37" xfId="0" applyFont="1" applyFill="1" applyBorder="1" applyAlignment="1" applyProtection="1">
      <alignment horizontal="left" vertical="center" wrapText="1"/>
      <protection locked="0"/>
    </xf>
    <xf numFmtId="0" fontId="27" fillId="0" borderId="36" xfId="0" applyFont="1" applyBorder="1" applyAlignment="1" applyProtection="1">
      <alignment horizontal="center"/>
      <protection locked="0"/>
    </xf>
    <xf numFmtId="0" fontId="27" fillId="0" borderId="0" xfId="0" applyFont="1" applyBorder="1" applyAlignment="1" applyProtection="1">
      <alignment horizontal="center"/>
      <protection locked="0"/>
    </xf>
    <xf numFmtId="0" fontId="20" fillId="2" borderId="7" xfId="0" applyFont="1" applyFill="1" applyBorder="1" applyAlignment="1" applyProtection="1">
      <alignment horizontal="center" vertical="center" wrapText="1"/>
      <protection locked="0"/>
    </xf>
    <xf numFmtId="0" fontId="20" fillId="2" borderId="8" xfId="0" applyFont="1" applyFill="1" applyBorder="1" applyAlignment="1" applyProtection="1">
      <alignment horizontal="center" vertical="center" wrapText="1"/>
      <protection locked="0"/>
    </xf>
    <xf numFmtId="0" fontId="20" fillId="2" borderId="0" xfId="0" applyFont="1" applyFill="1" applyBorder="1" applyAlignment="1" applyProtection="1">
      <alignment horizontal="center" vertical="center" wrapText="1"/>
      <protection locked="0"/>
    </xf>
    <xf numFmtId="0" fontId="20" fillId="2" borderId="44" xfId="0" applyFont="1" applyFill="1" applyBorder="1" applyAlignment="1" applyProtection="1">
      <alignment horizontal="center" vertical="center" wrapText="1"/>
      <protection locked="0"/>
    </xf>
    <xf numFmtId="0" fontId="20" fillId="2" borderId="9" xfId="0" applyFont="1" applyFill="1" applyBorder="1" applyAlignment="1" applyProtection="1">
      <alignment horizontal="center" vertical="center" wrapText="1"/>
      <protection locked="0"/>
    </xf>
    <xf numFmtId="0" fontId="20" fillId="2" borderId="10" xfId="0" applyFont="1" applyFill="1" applyBorder="1" applyAlignment="1" applyProtection="1">
      <alignment horizontal="center" vertical="center" wrapText="1"/>
      <protection locked="0"/>
    </xf>
    <xf numFmtId="0" fontId="14" fillId="6" borderId="18" xfId="0" applyFont="1" applyFill="1" applyBorder="1" applyAlignment="1" applyProtection="1">
      <alignment horizontal="center" vertical="center"/>
      <protection locked="0"/>
    </xf>
    <xf numFmtId="0" fontId="14" fillId="6" borderId="33" xfId="0" applyFont="1" applyFill="1" applyBorder="1" applyAlignment="1" applyProtection="1">
      <alignment horizontal="center" vertical="center"/>
      <protection locked="0"/>
    </xf>
    <xf numFmtId="0" fontId="14" fillId="6" borderId="19" xfId="0" applyFont="1" applyFill="1" applyBorder="1" applyAlignment="1" applyProtection="1">
      <alignment horizontal="center" vertical="center"/>
      <protection locked="0"/>
    </xf>
    <xf numFmtId="0" fontId="14" fillId="5" borderId="31" xfId="0" applyFont="1" applyFill="1" applyBorder="1" applyAlignment="1" applyProtection="1">
      <alignment horizontal="center" vertical="center" wrapText="1"/>
      <protection locked="0"/>
    </xf>
    <xf numFmtId="0" fontId="14" fillId="5" borderId="45" xfId="0" applyFont="1" applyFill="1" applyBorder="1" applyAlignment="1" applyProtection="1">
      <alignment horizontal="center" vertical="center" wrapText="1"/>
      <protection locked="0"/>
    </xf>
    <xf numFmtId="0" fontId="14" fillId="5" borderId="23" xfId="0" applyFont="1" applyFill="1" applyBorder="1" applyAlignment="1" applyProtection="1">
      <alignment horizontal="center" vertical="center" wrapText="1"/>
      <protection locked="0"/>
    </xf>
    <xf numFmtId="0" fontId="9" fillId="0" borderId="0" xfId="0" applyFont="1" applyBorder="1" applyAlignment="1" applyProtection="1">
      <alignment horizontal="left" vertical="center" wrapText="1"/>
      <protection locked="0"/>
    </xf>
    <xf numFmtId="0" fontId="14" fillId="4" borderId="18" xfId="0" applyFont="1" applyFill="1" applyBorder="1" applyAlignment="1" applyProtection="1">
      <alignment horizontal="center" vertical="center" wrapText="1"/>
      <protection locked="0"/>
    </xf>
    <xf numFmtId="0" fontId="14" fillId="4" borderId="33" xfId="0" applyFont="1" applyFill="1" applyBorder="1" applyAlignment="1" applyProtection="1">
      <alignment horizontal="center" vertical="center" wrapText="1"/>
      <protection locked="0"/>
    </xf>
    <xf numFmtId="0" fontId="14" fillId="9" borderId="61" xfId="0" applyFont="1" applyFill="1" applyBorder="1" applyAlignment="1" applyProtection="1">
      <alignment horizontal="left" vertical="center"/>
      <protection locked="0"/>
    </xf>
    <xf numFmtId="0" fontId="14" fillId="9" borderId="62" xfId="0" applyFont="1" applyFill="1" applyBorder="1" applyAlignment="1" applyProtection="1">
      <alignment horizontal="left" vertical="center"/>
      <protection locked="0"/>
    </xf>
    <xf numFmtId="0" fontId="14" fillId="9" borderId="63" xfId="0" applyFont="1" applyFill="1" applyBorder="1" applyAlignment="1" applyProtection="1">
      <alignment horizontal="left" vertical="center"/>
      <protection locked="0"/>
    </xf>
    <xf numFmtId="14" fontId="24" fillId="10" borderId="26" xfId="0" applyNumberFormat="1" applyFont="1" applyFill="1" applyBorder="1" applyAlignment="1" applyProtection="1">
      <alignment horizontal="center" vertical="center" wrapText="1"/>
      <protection locked="0"/>
    </xf>
    <xf numFmtId="14" fontId="24" fillId="10" borderId="27" xfId="0" applyNumberFormat="1" applyFont="1" applyFill="1" applyBorder="1" applyAlignment="1" applyProtection="1">
      <alignment horizontal="center" vertical="center" wrapText="1"/>
      <protection locked="0"/>
    </xf>
    <xf numFmtId="0" fontId="29" fillId="0" borderId="61" xfId="0" applyFont="1" applyBorder="1" applyAlignment="1" applyProtection="1">
      <alignment horizontal="center"/>
      <protection locked="0"/>
    </xf>
    <xf numFmtId="0" fontId="29" fillId="0" borderId="62" xfId="0" applyFont="1" applyBorder="1" applyAlignment="1" applyProtection="1">
      <alignment horizontal="center"/>
      <protection locked="0"/>
    </xf>
    <xf numFmtId="0" fontId="29" fillId="0" borderId="63" xfId="0" applyFont="1" applyBorder="1" applyAlignment="1" applyProtection="1">
      <alignment horizontal="center"/>
      <protection locked="0"/>
    </xf>
    <xf numFmtId="0" fontId="8" fillId="11" borderId="72" xfId="0" applyFont="1" applyFill="1" applyBorder="1" applyAlignment="1" applyProtection="1">
      <alignment horizontal="center"/>
    </xf>
    <xf numFmtId="0" fontId="8" fillId="11" borderId="51" xfId="0" applyFont="1" applyFill="1" applyBorder="1" applyAlignment="1" applyProtection="1">
      <alignment horizontal="center"/>
    </xf>
    <xf numFmtId="0" fontId="8" fillId="11" borderId="39" xfId="0" applyFont="1" applyFill="1" applyBorder="1" applyAlignment="1" applyProtection="1">
      <alignment horizontal="center"/>
    </xf>
  </cellXfs>
  <cellStyles count="15">
    <cellStyle name="Euro" xfId="2" xr:uid="{00000000-0005-0000-0000-000000000000}"/>
    <cellStyle name="Lien hypertexte" xfId="8" builtinId="8"/>
    <cellStyle name="Milliers" xfId="1" builtinId="3"/>
    <cellStyle name="Milliers 2" xfId="3" xr:uid="{00000000-0005-0000-0000-000002000000}"/>
    <cellStyle name="Milliers 2 2" xfId="6" xr:uid="{00000000-0005-0000-0000-000003000000}"/>
    <cellStyle name="Milliers 2 2 2" xfId="13" xr:uid="{00000000-0005-0000-0000-000003000000}"/>
    <cellStyle name="Milliers 2 3" xfId="10" xr:uid="{00000000-0005-0000-0000-000002000000}"/>
    <cellStyle name="Milliers 3" xfId="5" xr:uid="{00000000-0005-0000-0000-000004000000}"/>
    <cellStyle name="Milliers 3 2" xfId="12" xr:uid="{00000000-0005-0000-0000-000004000000}"/>
    <cellStyle name="Milliers 4" xfId="9" xr:uid="{00000000-0005-0000-0000-000036000000}"/>
    <cellStyle name="Monétaire" xfId="4" builtinId="4"/>
    <cellStyle name="Monétaire 2" xfId="7" xr:uid="{00000000-0005-0000-0000-000006000000}"/>
    <cellStyle name="Monétaire 2 2" xfId="14" xr:uid="{00000000-0005-0000-0000-000006000000}"/>
    <cellStyle name="Monétaire 3" xfId="11" xr:uid="{00000000-0005-0000-0000-00003A000000}"/>
    <cellStyle name="Normal" xfId="0" builtinId="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0E0E0"/>
      <color rgb="FFE4E4E4"/>
      <color rgb="FFFF0066"/>
      <color rgb="FFCEA4CB"/>
      <color rgb="FF99FF99"/>
      <color rgb="FFFF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45720</xdr:colOff>
      <xdr:row>0</xdr:row>
      <xdr:rowOff>182880</xdr:rowOff>
    </xdr:from>
    <xdr:to>
      <xdr:col>4</xdr:col>
      <xdr:colOff>402197</xdr:colOff>
      <xdr:row>4</xdr:row>
      <xdr:rowOff>99059</xdr:rowOff>
    </xdr:to>
    <xdr:pic>
      <xdr:nvPicPr>
        <xdr:cNvPr id="2" name="Image 1">
          <a:extLst>
            <a:ext uri="{FF2B5EF4-FFF2-40B4-BE49-F238E27FC236}">
              <a16:creationId xmlns:a16="http://schemas.microsoft.com/office/drawing/2014/main" id="{E372324C-9ED9-4353-9772-A62453743D40}"/>
            </a:ext>
          </a:extLst>
        </xdr:cNvPr>
        <xdr:cNvPicPr>
          <a:picLocks noChangeAspect="1"/>
        </xdr:cNvPicPr>
      </xdr:nvPicPr>
      <xdr:blipFill>
        <a:blip xmlns:r="http://schemas.openxmlformats.org/officeDocument/2006/relationships" r:embed="rId1"/>
        <a:stretch>
          <a:fillRect/>
        </a:stretch>
      </xdr:blipFill>
      <xdr:spPr>
        <a:xfrm>
          <a:off x="251460" y="182880"/>
          <a:ext cx="2756777" cy="914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323589</xdr:colOff>
      <xdr:row>0</xdr:row>
      <xdr:rowOff>83507</xdr:rowOff>
    </xdr:from>
    <xdr:to>
      <xdr:col>1</xdr:col>
      <xdr:colOff>1197142</xdr:colOff>
      <xdr:row>3</xdr:row>
      <xdr:rowOff>344239</xdr:rowOff>
    </xdr:to>
    <xdr:pic>
      <xdr:nvPicPr>
        <xdr:cNvPr id="4" name="Image 3">
          <a:extLst>
            <a:ext uri="{FF2B5EF4-FFF2-40B4-BE49-F238E27FC236}">
              <a16:creationId xmlns:a16="http://schemas.microsoft.com/office/drawing/2014/main" id="{B042BDC4-25A2-4BFE-9E61-65E7E1DCF16E}"/>
            </a:ext>
          </a:extLst>
        </xdr:cNvPr>
        <xdr:cNvPicPr>
          <a:picLocks noChangeAspect="1"/>
        </xdr:cNvPicPr>
      </xdr:nvPicPr>
      <xdr:blipFill>
        <a:blip xmlns:r="http://schemas.openxmlformats.org/officeDocument/2006/relationships" r:embed="rId1"/>
        <a:stretch>
          <a:fillRect/>
        </a:stretch>
      </xdr:blipFill>
      <xdr:spPr>
        <a:xfrm>
          <a:off x="323589" y="83507"/>
          <a:ext cx="3712786" cy="12314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842682</xdr:colOff>
      <xdr:row>7</xdr:row>
      <xdr:rowOff>60961</xdr:rowOff>
    </xdr:from>
    <xdr:to>
      <xdr:col>7</xdr:col>
      <xdr:colOff>89535</xdr:colOff>
      <xdr:row>12</xdr:row>
      <xdr:rowOff>24173</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4903694" y="1378773"/>
          <a:ext cx="4069865" cy="859682"/>
        </a:xfrm>
        <a:prstGeom prst="rect">
          <a:avLst/>
        </a:prstGeom>
      </xdr:spPr>
    </xdr:pic>
    <xdr:clientData/>
  </xdr:twoCellAnchor>
  <xdr:twoCellAnchor>
    <xdr:from>
      <xdr:col>6</xdr:col>
      <xdr:colOff>832821</xdr:colOff>
      <xdr:row>9</xdr:row>
      <xdr:rowOff>52446</xdr:rowOff>
    </xdr:from>
    <xdr:to>
      <xdr:col>7</xdr:col>
      <xdr:colOff>1212027</xdr:colOff>
      <xdr:row>10</xdr:row>
      <xdr:rowOff>132680</xdr:rowOff>
    </xdr:to>
    <xdr:sp macro="" textlink="">
      <xdr:nvSpPr>
        <xdr:cNvPr id="5" name="Flèche droite 4">
          <a:extLst>
            <a:ext uri="{FF2B5EF4-FFF2-40B4-BE49-F238E27FC236}">
              <a16:creationId xmlns:a16="http://schemas.microsoft.com/office/drawing/2014/main" id="{00000000-0008-0000-0100-000005000000}"/>
            </a:ext>
          </a:extLst>
        </xdr:cNvPr>
        <xdr:cNvSpPr/>
      </xdr:nvSpPr>
      <xdr:spPr>
        <a:xfrm rot="9994280">
          <a:off x="8676939" y="1728846"/>
          <a:ext cx="1419112" cy="259528"/>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10</xdr:col>
      <xdr:colOff>342900</xdr:colOff>
      <xdr:row>2</xdr:row>
      <xdr:rowOff>173355</xdr:rowOff>
    </xdr:from>
    <xdr:to>
      <xdr:col>11</xdr:col>
      <xdr:colOff>495300</xdr:colOff>
      <xdr:row>4</xdr:row>
      <xdr:rowOff>130810</xdr:rowOff>
    </xdr:to>
    <xdr:pic>
      <xdr:nvPicPr>
        <xdr:cNvPr id="7" name="Image 6">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982325" y="554355"/>
          <a:ext cx="1114425" cy="4051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urope.maregionsud.fr/je-suis-beneficiaire/guide-du-beneficiaire-feder-fse-poia/" TargetMode="External"/><Relationship Id="rId1" Type="http://schemas.openxmlformats.org/officeDocument/2006/relationships/hyperlink" Target="mailto:poia@maregionsud.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67465-1A5E-4B32-8CB0-2F174EE5A479}">
  <sheetPr>
    <pageSetUpPr fitToPage="1"/>
  </sheetPr>
  <dimension ref="A1:N33"/>
  <sheetViews>
    <sheetView tabSelected="1" topLeftCell="A13" workbookViewId="0">
      <selection activeCell="H34" sqref="H34"/>
    </sheetView>
  </sheetViews>
  <sheetFormatPr baseColWidth="10" defaultColWidth="11.6640625" defaultRowHeight="14.4" x14ac:dyDescent="0.3"/>
  <cols>
    <col min="1" max="1" width="3" style="182" customWidth="1"/>
    <col min="2" max="11" width="11.6640625" style="182"/>
    <col min="12" max="12" width="9.21875" style="182" customWidth="1"/>
    <col min="13" max="13" width="11.6640625" style="182"/>
    <col min="14" max="14" width="15.5546875" style="182" customWidth="1"/>
    <col min="15" max="16384" width="11.6640625" style="182"/>
  </cols>
  <sheetData>
    <row r="1" spans="2:14" ht="15" thickBot="1" x14ac:dyDescent="0.35"/>
    <row r="2" spans="2:14" ht="21" x14ac:dyDescent="0.3">
      <c r="F2" s="317" t="s">
        <v>191</v>
      </c>
      <c r="G2" s="318"/>
      <c r="H2" s="318"/>
      <c r="I2" s="318"/>
      <c r="J2" s="318"/>
      <c r="K2" s="318"/>
      <c r="L2" s="318"/>
      <c r="M2" s="318"/>
      <c r="N2" s="319"/>
    </row>
    <row r="3" spans="2:14" ht="21" x14ac:dyDescent="0.3">
      <c r="F3" s="320" t="s">
        <v>236</v>
      </c>
      <c r="G3" s="321"/>
      <c r="H3" s="321"/>
      <c r="I3" s="321"/>
      <c r="J3" s="321"/>
      <c r="K3" s="321"/>
      <c r="L3" s="321"/>
      <c r="M3" s="321"/>
      <c r="N3" s="322"/>
    </row>
    <row r="4" spans="2:14" ht="21.6" thickBot="1" x14ac:dyDescent="0.35">
      <c r="F4" s="323" t="s">
        <v>192</v>
      </c>
      <c r="G4" s="324"/>
      <c r="H4" s="324"/>
      <c r="I4" s="324"/>
      <c r="J4" s="324"/>
      <c r="K4" s="324"/>
      <c r="L4" s="324"/>
      <c r="M4" s="324"/>
      <c r="N4" s="325"/>
    </row>
    <row r="6" spans="2:14" ht="15.6" x14ac:dyDescent="0.3">
      <c r="B6" s="187" t="s">
        <v>193</v>
      </c>
      <c r="C6" s="188"/>
      <c r="D6" s="188"/>
      <c r="E6" s="188"/>
      <c r="F6" s="188"/>
      <c r="G6" s="188"/>
      <c r="H6" s="188"/>
      <c r="I6" s="188"/>
      <c r="J6" s="188"/>
      <c r="K6" s="188"/>
      <c r="L6" s="188"/>
      <c r="M6" s="188"/>
      <c r="N6" s="188"/>
    </row>
    <row r="7" spans="2:14" x14ac:dyDescent="0.3">
      <c r="B7" s="182" t="s">
        <v>194</v>
      </c>
    </row>
    <row r="8" spans="2:14" x14ac:dyDescent="0.3">
      <c r="B8" s="186" t="s">
        <v>195</v>
      </c>
      <c r="C8" s="186"/>
      <c r="D8" s="186"/>
      <c r="E8" s="186"/>
      <c r="F8" s="186"/>
      <c r="G8" s="186"/>
      <c r="H8" s="186"/>
      <c r="I8" s="186"/>
      <c r="J8" s="186"/>
      <c r="K8" s="186"/>
      <c r="L8" s="186"/>
      <c r="M8" s="186"/>
      <c r="N8" s="186"/>
    </row>
    <row r="9" spans="2:14" x14ac:dyDescent="0.3">
      <c r="B9" s="186" t="s">
        <v>196</v>
      </c>
      <c r="C9" s="186"/>
      <c r="D9" s="186"/>
      <c r="E9" s="186"/>
      <c r="F9" s="186"/>
      <c r="G9" s="186"/>
      <c r="H9" s="186"/>
      <c r="I9" s="186"/>
      <c r="J9" s="186"/>
      <c r="K9" s="186"/>
      <c r="L9" s="186"/>
      <c r="M9" s="186"/>
      <c r="N9" s="186"/>
    </row>
    <row r="11" spans="2:14" ht="15.6" customHeight="1" x14ac:dyDescent="0.3">
      <c r="B11" s="326" t="s">
        <v>213</v>
      </c>
      <c r="C11" s="326"/>
      <c r="D11" s="326"/>
      <c r="E11" s="326"/>
      <c r="F11" s="326"/>
      <c r="G11" s="326"/>
      <c r="H11" s="326"/>
      <c r="I11" s="326"/>
      <c r="J11" s="326"/>
      <c r="K11" s="326"/>
      <c r="L11" s="326"/>
      <c r="M11" s="326"/>
      <c r="N11" s="326"/>
    </row>
    <row r="12" spans="2:14" ht="15.6" customHeight="1" x14ac:dyDescent="0.3">
      <c r="B12" s="316" t="s">
        <v>235</v>
      </c>
      <c r="C12" s="316"/>
      <c r="D12" s="316"/>
      <c r="E12" s="316"/>
      <c r="F12" s="316"/>
      <c r="G12" s="316"/>
      <c r="H12" s="316"/>
      <c r="I12" s="316"/>
      <c r="J12" s="316"/>
      <c r="K12" s="316"/>
      <c r="L12" s="316"/>
      <c r="M12" s="316"/>
      <c r="N12" s="316"/>
    </row>
    <row r="13" spans="2:14" ht="15.6" customHeight="1" x14ac:dyDescent="0.3">
      <c r="B13" s="202" t="s">
        <v>215</v>
      </c>
      <c r="C13" s="202"/>
      <c r="D13" s="202"/>
      <c r="E13" s="202"/>
      <c r="F13" s="202"/>
      <c r="G13" s="202"/>
      <c r="H13" s="202"/>
      <c r="I13" s="202"/>
      <c r="J13" s="202"/>
      <c r="K13" s="202"/>
      <c r="L13" s="202"/>
      <c r="M13" s="202"/>
      <c r="N13" s="202"/>
    </row>
    <row r="14" spans="2:14" s="287" customFormat="1" ht="15.6" customHeight="1" x14ac:dyDescent="0.3">
      <c r="B14" s="203" t="s">
        <v>220</v>
      </c>
      <c r="C14" s="203"/>
      <c r="D14" s="203"/>
      <c r="E14" s="203"/>
      <c r="F14" s="203"/>
      <c r="G14" s="203"/>
      <c r="H14" s="203"/>
      <c r="I14" s="203"/>
      <c r="J14" s="203"/>
      <c r="K14" s="203"/>
      <c r="L14" s="203"/>
      <c r="M14" s="203"/>
      <c r="N14" s="203"/>
    </row>
    <row r="15" spans="2:14" ht="15.6" x14ac:dyDescent="0.3">
      <c r="B15" s="201"/>
    </row>
    <row r="16" spans="2:14" ht="15.6" x14ac:dyDescent="0.3">
      <c r="B16" s="187" t="s">
        <v>197</v>
      </c>
      <c r="C16" s="189"/>
      <c r="D16" s="189"/>
      <c r="E16" s="189"/>
      <c r="F16" s="189"/>
      <c r="G16" s="189"/>
      <c r="H16" s="189"/>
      <c r="I16" s="189"/>
      <c r="J16" s="189"/>
      <c r="K16" s="189"/>
      <c r="L16" s="189"/>
      <c r="M16" s="189"/>
      <c r="N16" s="189"/>
    </row>
    <row r="17" spans="1:14" x14ac:dyDescent="0.3">
      <c r="B17" s="182" t="s">
        <v>216</v>
      </c>
    </row>
    <row r="18" spans="1:14" x14ac:dyDescent="0.3">
      <c r="B18" s="182" t="s">
        <v>198</v>
      </c>
    </row>
    <row r="19" spans="1:14" x14ac:dyDescent="0.3">
      <c r="B19" s="182" t="s">
        <v>214</v>
      </c>
    </row>
    <row r="20" spans="1:14" x14ac:dyDescent="0.3">
      <c r="B20" s="305" t="s">
        <v>237</v>
      </c>
      <c r="M20" s="291" t="s">
        <v>217</v>
      </c>
    </row>
    <row r="22" spans="1:14" ht="15.6" x14ac:dyDescent="0.3">
      <c r="B22" s="187" t="s">
        <v>199</v>
      </c>
      <c r="C22" s="188"/>
      <c r="D22" s="188"/>
      <c r="E22" s="188"/>
      <c r="F22" s="188"/>
      <c r="G22" s="188"/>
      <c r="H22" s="188"/>
      <c r="I22" s="188"/>
      <c r="J22" s="188"/>
      <c r="K22" s="188"/>
      <c r="L22" s="188"/>
      <c r="M22" s="188"/>
      <c r="N22" s="188"/>
    </row>
    <row r="23" spans="1:14" x14ac:dyDescent="0.3">
      <c r="B23" s="182" t="s">
        <v>200</v>
      </c>
    </row>
    <row r="24" spans="1:14" s="287" customFormat="1" x14ac:dyDescent="0.3">
      <c r="B24" s="287" t="s">
        <v>219</v>
      </c>
    </row>
    <row r="26" spans="1:14" ht="15.6" x14ac:dyDescent="0.3">
      <c r="B26" s="187" t="s">
        <v>218</v>
      </c>
      <c r="C26" s="188"/>
      <c r="D26" s="188"/>
      <c r="E26" s="188"/>
      <c r="F26" s="188"/>
      <c r="G26" s="188"/>
      <c r="H26" s="188"/>
      <c r="I26" s="188"/>
      <c r="J26" s="188"/>
      <c r="K26" s="188"/>
      <c r="L26" s="188"/>
      <c r="M26" s="188"/>
      <c r="N26" s="188"/>
    </row>
    <row r="27" spans="1:14" x14ac:dyDescent="0.3">
      <c r="B27" s="182" t="s">
        <v>201</v>
      </c>
    </row>
    <row r="28" spans="1:14" x14ac:dyDescent="0.3">
      <c r="B28" s="182" t="s">
        <v>202</v>
      </c>
    </row>
    <row r="29" spans="1:14" s="10" customFormat="1" ht="21.15" customHeight="1" x14ac:dyDescent="0.3">
      <c r="A29" s="182"/>
      <c r="C29" s="201"/>
      <c r="D29" s="201"/>
      <c r="E29" s="201"/>
      <c r="F29" s="201"/>
      <c r="G29" s="201"/>
      <c r="H29" s="201"/>
      <c r="I29" s="201"/>
      <c r="J29" s="201"/>
      <c r="K29" s="201"/>
      <c r="L29" s="201"/>
      <c r="M29" s="201"/>
    </row>
    <row r="30" spans="1:14" x14ac:dyDescent="0.3">
      <c r="A30" s="10"/>
    </row>
    <row r="31" spans="1:14" x14ac:dyDescent="0.3">
      <c r="E31" s="183"/>
      <c r="F31" s="183"/>
      <c r="G31" s="183"/>
      <c r="H31" s="184" t="s">
        <v>240</v>
      </c>
      <c r="I31" s="183"/>
      <c r="J31" s="183"/>
      <c r="K31" s="183"/>
    </row>
    <row r="32" spans="1:14" x14ac:dyDescent="0.3">
      <c r="E32" s="183"/>
      <c r="F32" s="183"/>
      <c r="G32" s="183"/>
      <c r="H32" s="185" t="s">
        <v>241</v>
      </c>
      <c r="I32" s="183"/>
      <c r="J32" s="183"/>
      <c r="K32" s="183"/>
    </row>
    <row r="33" spans="5:11" x14ac:dyDescent="0.3">
      <c r="E33" s="183"/>
      <c r="F33" s="183"/>
      <c r="G33" s="183"/>
      <c r="H33" s="184" t="s">
        <v>242</v>
      </c>
      <c r="I33" s="183"/>
      <c r="J33" s="183"/>
      <c r="K33" s="183"/>
    </row>
  </sheetData>
  <mergeCells count="5">
    <mergeCell ref="B12:N12"/>
    <mergeCell ref="F2:N2"/>
    <mergeCell ref="F3:N3"/>
    <mergeCell ref="F4:N4"/>
    <mergeCell ref="B11:N11"/>
  </mergeCells>
  <hyperlinks>
    <hyperlink ref="H32" r:id="rId1" xr:uid="{84005622-3119-4869-BE60-57A76337F459}"/>
    <hyperlink ref="M20" r:id="rId2" xr:uid="{A15EEB68-EDF6-474F-AAEB-5F30889BE7C4}"/>
  </hyperlinks>
  <printOptions horizontalCentered="1"/>
  <pageMargins left="0.31496062992125984" right="0.31496062992125984" top="0.55118110236220474" bottom="0.55118110236220474" header="0" footer="0"/>
  <pageSetup paperSize="9" scale="5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theme="4"/>
    <pageSetUpPr fitToPage="1"/>
  </sheetPr>
  <dimension ref="A1:Y332"/>
  <sheetViews>
    <sheetView zoomScale="73" zoomScaleNormal="73" zoomScaleSheetLayoutView="85" workbookViewId="0">
      <selection activeCell="A3" sqref="A3"/>
    </sheetView>
  </sheetViews>
  <sheetFormatPr baseColWidth="10" defaultColWidth="11.33203125" defaultRowHeight="13.8" x14ac:dyDescent="0.25"/>
  <cols>
    <col min="1" max="1" width="41.44140625" style="2" customWidth="1"/>
    <col min="2" max="2" width="42.21875" style="2" customWidth="1"/>
    <col min="3" max="3" width="28.109375" style="2" customWidth="1"/>
    <col min="4" max="4" width="24.109375" style="2" customWidth="1"/>
    <col min="5" max="5" width="19" style="2" customWidth="1"/>
    <col min="6" max="6" width="29.6640625" style="2" customWidth="1"/>
    <col min="7" max="7" width="21.6640625" style="2" customWidth="1"/>
    <col min="8" max="8" width="19.77734375" style="2" customWidth="1"/>
    <col min="9" max="9" width="14.21875" style="2" customWidth="1"/>
    <col min="10" max="10" width="16" style="2" bestFit="1" customWidth="1"/>
    <col min="11" max="12" width="17.21875" style="2" customWidth="1"/>
    <col min="13" max="13" width="42.77734375" style="2" customWidth="1"/>
    <col min="14" max="14" width="18.77734375" style="2" customWidth="1"/>
    <col min="15" max="15" width="17.21875" style="2" customWidth="1"/>
    <col min="16" max="16" width="20.88671875" style="2" customWidth="1"/>
    <col min="17" max="17" width="35.6640625" style="2" customWidth="1"/>
    <col min="18" max="18" width="17.88671875" style="2" customWidth="1"/>
    <col min="19" max="19" width="48" style="2" customWidth="1"/>
    <col min="20" max="20" width="11.77734375" style="2" customWidth="1"/>
    <col min="21" max="21" width="17.33203125" style="2" customWidth="1"/>
    <col min="22" max="22" width="36.6640625" style="2" customWidth="1"/>
    <col min="23" max="16384" width="11.33203125" style="2"/>
  </cols>
  <sheetData>
    <row r="1" spans="1:25" s="237" customFormat="1" ht="14.4" thickBot="1" x14ac:dyDescent="0.3">
      <c r="A1" s="236"/>
      <c r="B1" s="236"/>
      <c r="C1" s="236"/>
      <c r="D1" s="236"/>
      <c r="E1" s="236"/>
      <c r="N1" s="236"/>
      <c r="O1" s="236"/>
      <c r="P1" s="236"/>
      <c r="Q1" s="236"/>
      <c r="R1" s="236"/>
      <c r="S1" s="236"/>
      <c r="T1" s="236"/>
      <c r="U1" s="236"/>
      <c r="V1" s="236"/>
      <c r="W1" s="236"/>
    </row>
    <row r="2" spans="1:25" s="237" customFormat="1" ht="29.25" customHeight="1" thickBot="1" x14ac:dyDescent="0.3">
      <c r="A2" s="238"/>
      <c r="B2" s="238"/>
      <c r="C2" s="239" t="s">
        <v>4</v>
      </c>
      <c r="D2" s="327" t="s">
        <v>26</v>
      </c>
      <c r="E2" s="328"/>
      <c r="F2" s="240"/>
      <c r="G2" s="240"/>
      <c r="H2" s="241"/>
      <c r="I2" s="241"/>
      <c r="J2" s="241"/>
      <c r="K2" s="236"/>
      <c r="L2" s="236"/>
      <c r="M2" s="236"/>
      <c r="N2" s="236"/>
      <c r="O2" s="236"/>
      <c r="P2" s="236"/>
      <c r="Q2" s="236"/>
      <c r="R2" s="242"/>
      <c r="S2" s="242"/>
      <c r="T2" s="236"/>
      <c r="U2" s="236"/>
      <c r="V2" s="236"/>
      <c r="W2" s="236"/>
      <c r="X2" s="243"/>
      <c r="Y2" s="244"/>
    </row>
    <row r="3" spans="1:25" s="237" customFormat="1" ht="33" customHeight="1" thickTop="1" x14ac:dyDescent="0.25">
      <c r="A3" s="6"/>
      <c r="B3" s="238"/>
      <c r="C3" s="245" t="s">
        <v>3</v>
      </c>
      <c r="D3" s="329" t="s">
        <v>26</v>
      </c>
      <c r="E3" s="330"/>
      <c r="F3" s="341" t="s">
        <v>28</v>
      </c>
      <c r="G3" s="341"/>
      <c r="H3" s="341"/>
      <c r="I3" s="341"/>
      <c r="J3" s="341"/>
      <c r="K3" s="341"/>
      <c r="L3" s="341"/>
      <c r="M3" s="341"/>
      <c r="N3" s="342"/>
      <c r="O3" s="246"/>
      <c r="P3" s="246"/>
      <c r="U3" s="244"/>
      <c r="V3" s="244"/>
    </row>
    <row r="4" spans="1:25" s="237" customFormat="1" ht="36" customHeight="1" x14ac:dyDescent="0.25">
      <c r="A4" s="7"/>
      <c r="B4" s="247"/>
      <c r="C4" s="284" t="s">
        <v>5</v>
      </c>
      <c r="D4" s="329" t="s">
        <v>66</v>
      </c>
      <c r="E4" s="330"/>
      <c r="F4" s="343" t="s">
        <v>22</v>
      </c>
      <c r="G4" s="343"/>
      <c r="H4" s="343"/>
      <c r="I4" s="343"/>
      <c r="J4" s="343"/>
      <c r="K4" s="343"/>
      <c r="L4" s="343"/>
      <c r="M4" s="343"/>
      <c r="N4" s="344"/>
      <c r="O4" s="246"/>
      <c r="P4" s="246"/>
      <c r="U4" s="244"/>
      <c r="V4" s="244"/>
    </row>
    <row r="5" spans="1:25" s="237" customFormat="1" ht="58.2" customHeight="1" thickBot="1" x14ac:dyDescent="0.3">
      <c r="A5" s="8"/>
      <c r="B5" s="199" t="s">
        <v>230</v>
      </c>
      <c r="C5" s="285" t="s">
        <v>35</v>
      </c>
      <c r="D5" s="331">
        <v>43466</v>
      </c>
      <c r="E5" s="332"/>
      <c r="F5" s="345" t="s">
        <v>23</v>
      </c>
      <c r="G5" s="345"/>
      <c r="H5" s="345"/>
      <c r="I5" s="345"/>
      <c r="J5" s="345"/>
      <c r="K5" s="345"/>
      <c r="L5" s="345"/>
      <c r="M5" s="345"/>
      <c r="N5" s="346"/>
      <c r="O5" s="246"/>
      <c r="P5" s="246"/>
      <c r="U5" s="244"/>
      <c r="V5" s="244"/>
    </row>
    <row r="6" spans="1:25" s="237" customFormat="1" ht="36" customHeight="1" thickTop="1" x14ac:dyDescent="0.25">
      <c r="A6" s="9"/>
      <c r="B6" s="199" t="s">
        <v>231</v>
      </c>
      <c r="C6" s="285" t="s">
        <v>34</v>
      </c>
      <c r="D6" s="333">
        <v>44012</v>
      </c>
      <c r="E6" s="334"/>
      <c r="F6" s="240"/>
      <c r="G6" s="241"/>
      <c r="H6" s="246"/>
      <c r="I6" s="246"/>
      <c r="J6" s="246"/>
      <c r="K6" s="246"/>
      <c r="L6" s="246"/>
      <c r="M6" s="246"/>
      <c r="N6" s="246"/>
      <c r="O6" s="246"/>
      <c r="P6" s="246"/>
      <c r="Q6" s="246"/>
      <c r="R6" s="246"/>
      <c r="S6" s="241"/>
      <c r="W6" s="244"/>
      <c r="X6" s="244"/>
    </row>
    <row r="7" spans="1:25" s="237" customFormat="1" ht="33" customHeight="1" thickBot="1" x14ac:dyDescent="0.3">
      <c r="A7" s="9"/>
      <c r="B7" s="199" t="s">
        <v>232</v>
      </c>
      <c r="C7" s="248" t="s">
        <v>36</v>
      </c>
      <c r="D7" s="359">
        <v>44196</v>
      </c>
      <c r="E7" s="360"/>
      <c r="F7" s="250"/>
      <c r="G7" s="251"/>
      <c r="H7" s="251"/>
      <c r="I7" s="246"/>
      <c r="J7" s="246"/>
      <c r="K7" s="246"/>
      <c r="L7" s="246"/>
      <c r="M7" s="246"/>
      <c r="N7" s="246"/>
      <c r="O7" s="246"/>
      <c r="P7" s="246"/>
      <c r="Q7" s="246"/>
      <c r="R7" s="246"/>
      <c r="S7" s="246"/>
      <c r="T7" s="252"/>
      <c r="W7" s="244"/>
      <c r="X7" s="244"/>
    </row>
    <row r="8" spans="1:25" s="237" customFormat="1" ht="18" customHeight="1" thickBot="1" x14ac:dyDescent="0.3">
      <c r="A8" s="253"/>
      <c r="B8" s="353"/>
      <c r="C8" s="353"/>
      <c r="D8" s="249"/>
      <c r="E8" s="250"/>
      <c r="F8" s="250"/>
      <c r="G8" s="254"/>
      <c r="H8" s="254"/>
      <c r="I8" s="242"/>
      <c r="J8" s="242"/>
      <c r="K8" s="242"/>
      <c r="L8" s="242"/>
      <c r="M8" s="242"/>
      <c r="N8" s="252"/>
      <c r="O8" s="252"/>
      <c r="P8" s="252"/>
      <c r="Q8" s="252"/>
      <c r="R8" s="252"/>
      <c r="S8" s="252">
        <v>57</v>
      </c>
      <c r="T8" s="252"/>
    </row>
    <row r="9" spans="1:25" s="237" customFormat="1" ht="21.15" customHeight="1" thickBot="1" x14ac:dyDescent="0.3">
      <c r="A9" s="356" t="s">
        <v>229</v>
      </c>
      <c r="B9" s="357"/>
      <c r="C9" s="357"/>
      <c r="D9" s="357"/>
      <c r="E9" s="357"/>
      <c r="F9" s="357"/>
      <c r="G9" s="357"/>
      <c r="H9" s="357"/>
      <c r="I9" s="357"/>
      <c r="J9" s="357"/>
      <c r="K9" s="357"/>
      <c r="L9" s="357"/>
      <c r="M9" s="358"/>
      <c r="N9" s="243"/>
      <c r="O9" s="236"/>
      <c r="P9" s="236"/>
      <c r="Q9" s="236"/>
      <c r="R9" s="236"/>
      <c r="S9" s="236">
        <v>90</v>
      </c>
      <c r="T9" s="236"/>
      <c r="U9" s="236"/>
      <c r="V9" s="236"/>
    </row>
    <row r="10" spans="1:25" s="237" customFormat="1" ht="37.200000000000003" customHeight="1" x14ac:dyDescent="0.25">
      <c r="A10" s="347" t="s">
        <v>49</v>
      </c>
      <c r="B10" s="348"/>
      <c r="C10" s="348"/>
      <c r="D10" s="348"/>
      <c r="E10" s="348"/>
      <c r="F10" s="348"/>
      <c r="G10" s="348"/>
      <c r="H10" s="348"/>
      <c r="I10" s="348"/>
      <c r="J10" s="349"/>
      <c r="K10" s="354" t="s">
        <v>52</v>
      </c>
      <c r="L10" s="355"/>
      <c r="M10" s="355"/>
      <c r="N10" s="350" t="s">
        <v>11</v>
      </c>
      <c r="O10" s="351"/>
      <c r="P10" s="351"/>
      <c r="Q10" s="352"/>
      <c r="R10" s="244"/>
      <c r="S10" s="237">
        <v>123</v>
      </c>
    </row>
    <row r="11" spans="1:25" s="237" customFormat="1" ht="82.8" customHeight="1" x14ac:dyDescent="0.25">
      <c r="A11" s="255" t="s">
        <v>9</v>
      </c>
      <c r="B11" s="255" t="s">
        <v>29</v>
      </c>
      <c r="C11" s="255" t="s">
        <v>0</v>
      </c>
      <c r="D11" s="255" t="s">
        <v>31</v>
      </c>
      <c r="E11" s="255" t="s">
        <v>32</v>
      </c>
      <c r="F11" s="286" t="s">
        <v>33</v>
      </c>
      <c r="G11" s="255" t="s">
        <v>18</v>
      </c>
      <c r="H11" s="255" t="s">
        <v>19</v>
      </c>
      <c r="I11" s="255" t="s">
        <v>8</v>
      </c>
      <c r="J11" s="286" t="s">
        <v>60</v>
      </c>
      <c r="K11" s="256" t="s">
        <v>206</v>
      </c>
      <c r="L11" s="288" t="s">
        <v>59</v>
      </c>
      <c r="M11" s="257" t="s">
        <v>61</v>
      </c>
      <c r="N11" s="258" t="s">
        <v>37</v>
      </c>
      <c r="O11" s="259" t="s">
        <v>38</v>
      </c>
      <c r="P11" s="260" t="s">
        <v>30</v>
      </c>
      <c r="Q11" s="261" t="s">
        <v>12</v>
      </c>
      <c r="R11" s="244"/>
      <c r="S11" s="237">
        <v>156</v>
      </c>
    </row>
    <row r="12" spans="1:25" s="267" customFormat="1" ht="21.15" customHeight="1" x14ac:dyDescent="0.3">
      <c r="A12" s="289" t="s">
        <v>43</v>
      </c>
      <c r="B12" s="263" t="s">
        <v>233</v>
      </c>
      <c r="C12" s="262"/>
      <c r="D12" s="262"/>
      <c r="E12" s="262"/>
      <c r="F12" s="262"/>
      <c r="G12" s="262"/>
      <c r="H12" s="262"/>
      <c r="I12" s="262"/>
      <c r="J12" s="262"/>
      <c r="K12" s="262"/>
      <c r="L12" s="262"/>
      <c r="M12" s="262"/>
      <c r="N12" s="264"/>
      <c r="O12" s="262"/>
      <c r="P12" s="262"/>
      <c r="Q12" s="265"/>
      <c r="R12" s="266"/>
      <c r="S12" s="267">
        <v>189</v>
      </c>
    </row>
    <row r="13" spans="1:25" s="267" customFormat="1" ht="21.15" customHeight="1" x14ac:dyDescent="0.3">
      <c r="A13" s="289" t="s">
        <v>63</v>
      </c>
      <c r="B13" s="263" t="s">
        <v>234</v>
      </c>
      <c r="C13" s="262"/>
      <c r="D13" s="262"/>
      <c r="E13" s="262"/>
      <c r="F13" s="268"/>
      <c r="G13" s="262"/>
      <c r="H13" s="262"/>
      <c r="I13" s="262"/>
      <c r="J13" s="262"/>
      <c r="K13" s="262"/>
      <c r="L13" s="268"/>
      <c r="M13" s="268"/>
      <c r="N13" s="264"/>
      <c r="O13" s="262"/>
      <c r="P13" s="262"/>
      <c r="Q13" s="265"/>
      <c r="R13" s="266"/>
      <c r="S13" s="267">
        <v>222</v>
      </c>
    </row>
    <row r="14" spans="1:25" s="24" customFormat="1" ht="39.6" x14ac:dyDescent="0.25">
      <c r="A14" s="269" t="s">
        <v>210</v>
      </c>
      <c r="B14" s="269" t="s">
        <v>207</v>
      </c>
      <c r="C14" s="15" t="s">
        <v>13</v>
      </c>
      <c r="D14" s="16">
        <v>43525</v>
      </c>
      <c r="E14" s="16">
        <v>43497</v>
      </c>
      <c r="F14" s="106" t="str">
        <f t="shared" ref="F14:F74" si="0">IF(AND(D14&lt;&gt;"",E14&lt;&gt;""),IF(OR(D14&lt;$D$5,D14&gt;$D$6),"date d'émission de la facture inéligible",IF(OR(E14&lt;$D$5,E14&gt;$D$7),"date d'acquittement inéligible",IF(D14&lt;=E14,"","pourquoi l'acquittement est intervenu avant l'émission de la facture?"))),"")</f>
        <v>pourquoi l'acquittement est intervenu avant l'émission de la facture?</v>
      </c>
      <c r="G14" s="16"/>
      <c r="H14" s="17">
        <v>10000</v>
      </c>
      <c r="I14" s="17">
        <v>2000</v>
      </c>
      <c r="J14" s="108">
        <f t="shared" ref="J14:J73" si="1">ROUND(SUM(H14+I14),2)</f>
        <v>12000</v>
      </c>
      <c r="K14" s="18">
        <v>10000</v>
      </c>
      <c r="L14" s="304">
        <f>IF(K14&gt;J14,"montant présenté supérieur au TTC,corrigez votre saisie",ROUND(J14-K14,2))</f>
        <v>2000</v>
      </c>
      <c r="M14" s="19"/>
      <c r="N14" s="270"/>
      <c r="O14" s="107" t="str">
        <f>IF(N14&lt;&gt;"",ROUND(K14-N14,2),"")</f>
        <v/>
      </c>
      <c r="P14" s="271"/>
      <c r="Q14" s="272"/>
      <c r="R14" s="23"/>
      <c r="S14" s="14">
        <v>255</v>
      </c>
    </row>
    <row r="15" spans="1:25" s="24" customFormat="1" ht="26.4" x14ac:dyDescent="0.25">
      <c r="A15" s="275" t="s">
        <v>211</v>
      </c>
      <c r="B15" s="269" t="s">
        <v>207</v>
      </c>
      <c r="C15" s="275" t="s">
        <v>13</v>
      </c>
      <c r="D15" s="276">
        <v>43617</v>
      </c>
      <c r="E15" s="276">
        <v>43646</v>
      </c>
      <c r="F15" s="106" t="str">
        <f t="shared" si="0"/>
        <v/>
      </c>
      <c r="G15" s="276"/>
      <c r="H15" s="25">
        <v>7500</v>
      </c>
      <c r="I15" s="25">
        <v>1500</v>
      </c>
      <c r="J15" s="108">
        <f t="shared" si="1"/>
        <v>9000</v>
      </c>
      <c r="K15" s="25">
        <v>7500</v>
      </c>
      <c r="L15" s="304">
        <f t="shared" ref="L15:L73" si="2">IF(K15&gt;J15,"montant présenté supérieur au TTC,corrigez votre saisie",ROUND(J15-K15,2))</f>
        <v>1500</v>
      </c>
      <c r="M15" s="26"/>
      <c r="N15" s="277"/>
      <c r="O15" s="107" t="str">
        <f t="shared" ref="O15:O74" si="3">IF(N15&lt;&gt;"",ROUND(K15-N15,2),"")</f>
        <v/>
      </c>
      <c r="P15" s="271"/>
      <c r="Q15" s="278"/>
      <c r="R15" s="23"/>
      <c r="S15" s="14">
        <v>288</v>
      </c>
    </row>
    <row r="16" spans="1:25" s="24" customFormat="1" ht="26.4" x14ac:dyDescent="0.25">
      <c r="A16" s="275" t="s">
        <v>212</v>
      </c>
      <c r="B16" s="275" t="s">
        <v>208</v>
      </c>
      <c r="C16" s="275" t="s">
        <v>13</v>
      </c>
      <c r="D16" s="276">
        <v>43345</v>
      </c>
      <c r="E16" s="276">
        <v>43406</v>
      </c>
      <c r="F16" s="106" t="str">
        <f t="shared" si="0"/>
        <v>date d'émission de la facture inéligible</v>
      </c>
      <c r="G16" s="276"/>
      <c r="H16" s="25">
        <v>10000</v>
      </c>
      <c r="I16" s="25">
        <v>2000</v>
      </c>
      <c r="J16" s="108">
        <f t="shared" si="1"/>
        <v>12000</v>
      </c>
      <c r="K16" s="25">
        <v>6000</v>
      </c>
      <c r="L16" s="304">
        <f t="shared" si="2"/>
        <v>6000</v>
      </c>
      <c r="M16" s="26"/>
      <c r="N16" s="277"/>
      <c r="O16" s="107" t="str">
        <f t="shared" si="3"/>
        <v/>
      </c>
      <c r="P16" s="271"/>
      <c r="Q16" s="278"/>
      <c r="R16" s="23"/>
      <c r="S16" s="14">
        <v>321</v>
      </c>
    </row>
    <row r="17" spans="1:19" s="24" customFormat="1" x14ac:dyDescent="0.25">
      <c r="A17" s="275"/>
      <c r="B17" s="275"/>
      <c r="C17" s="275"/>
      <c r="D17" s="276"/>
      <c r="E17" s="276"/>
      <c r="F17" s="106" t="str">
        <f t="shared" si="0"/>
        <v/>
      </c>
      <c r="G17" s="276"/>
      <c r="H17" s="25"/>
      <c r="I17" s="25"/>
      <c r="J17" s="108">
        <f t="shared" si="1"/>
        <v>0</v>
      </c>
      <c r="K17" s="25"/>
      <c r="L17" s="304">
        <f t="shared" si="2"/>
        <v>0</v>
      </c>
      <c r="M17" s="26"/>
      <c r="N17" s="277"/>
      <c r="O17" s="107" t="str">
        <f t="shared" si="3"/>
        <v/>
      </c>
      <c r="P17" s="271"/>
      <c r="Q17" s="278"/>
      <c r="R17" s="23"/>
      <c r="S17" s="14">
        <v>354</v>
      </c>
    </row>
    <row r="18" spans="1:19" s="24" customFormat="1" x14ac:dyDescent="0.25">
      <c r="A18" s="275"/>
      <c r="B18" s="275"/>
      <c r="C18" s="275"/>
      <c r="D18" s="276"/>
      <c r="E18" s="276"/>
      <c r="F18" s="106" t="str">
        <f t="shared" si="0"/>
        <v/>
      </c>
      <c r="G18" s="276"/>
      <c r="H18" s="25"/>
      <c r="I18" s="25"/>
      <c r="J18" s="108">
        <f t="shared" si="1"/>
        <v>0</v>
      </c>
      <c r="K18" s="25"/>
      <c r="L18" s="304">
        <f t="shared" si="2"/>
        <v>0</v>
      </c>
      <c r="M18" s="26"/>
      <c r="N18" s="277"/>
      <c r="O18" s="107" t="str">
        <f t="shared" si="3"/>
        <v/>
      </c>
      <c r="P18" s="271"/>
      <c r="Q18" s="278"/>
      <c r="R18" s="23"/>
      <c r="S18" s="14">
        <v>387</v>
      </c>
    </row>
    <row r="19" spans="1:19" s="24" customFormat="1" x14ac:dyDescent="0.25">
      <c r="A19" s="275"/>
      <c r="B19" s="275"/>
      <c r="C19" s="275"/>
      <c r="D19" s="276"/>
      <c r="E19" s="276"/>
      <c r="F19" s="106" t="str">
        <f t="shared" si="0"/>
        <v/>
      </c>
      <c r="G19" s="276"/>
      <c r="H19" s="25"/>
      <c r="I19" s="25"/>
      <c r="J19" s="108">
        <f t="shared" si="1"/>
        <v>0</v>
      </c>
      <c r="K19" s="25"/>
      <c r="L19" s="304">
        <f t="shared" si="2"/>
        <v>0</v>
      </c>
      <c r="M19" s="26"/>
      <c r="N19" s="277"/>
      <c r="O19" s="107" t="str">
        <f t="shared" si="3"/>
        <v/>
      </c>
      <c r="P19" s="271"/>
      <c r="Q19" s="278"/>
      <c r="R19" s="23"/>
      <c r="S19" s="14">
        <v>420</v>
      </c>
    </row>
    <row r="20" spans="1:19" s="24" customFormat="1" x14ac:dyDescent="0.25">
      <c r="A20" s="275"/>
      <c r="B20" s="275"/>
      <c r="C20" s="275"/>
      <c r="D20" s="276"/>
      <c r="E20" s="276"/>
      <c r="F20" s="106" t="str">
        <f t="shared" si="0"/>
        <v/>
      </c>
      <c r="G20" s="276"/>
      <c r="H20" s="25"/>
      <c r="I20" s="25"/>
      <c r="J20" s="108">
        <f t="shared" si="1"/>
        <v>0</v>
      </c>
      <c r="K20" s="25"/>
      <c r="L20" s="304">
        <f t="shared" si="2"/>
        <v>0</v>
      </c>
      <c r="M20" s="26"/>
      <c r="N20" s="277"/>
      <c r="O20" s="107" t="str">
        <f t="shared" si="3"/>
        <v/>
      </c>
      <c r="P20" s="271"/>
      <c r="Q20" s="278"/>
      <c r="R20" s="23"/>
      <c r="S20" s="14">
        <v>453</v>
      </c>
    </row>
    <row r="21" spans="1:19" s="24" customFormat="1" ht="6.6" customHeight="1" x14ac:dyDescent="0.25">
      <c r="A21" s="275"/>
      <c r="B21" s="275"/>
      <c r="C21" s="275"/>
      <c r="D21" s="276"/>
      <c r="E21" s="276"/>
      <c r="F21" s="106" t="str">
        <f t="shared" si="0"/>
        <v/>
      </c>
      <c r="G21" s="276"/>
      <c r="H21" s="25"/>
      <c r="I21" s="25"/>
      <c r="J21" s="108">
        <f t="shared" si="1"/>
        <v>0</v>
      </c>
      <c r="K21" s="25"/>
      <c r="L21" s="304">
        <f t="shared" si="2"/>
        <v>0</v>
      </c>
      <c r="M21" s="26"/>
      <c r="N21" s="277"/>
      <c r="O21" s="107" t="str">
        <f t="shared" si="3"/>
        <v/>
      </c>
      <c r="P21" s="271"/>
      <c r="Q21" s="278"/>
      <c r="R21" s="23"/>
      <c r="S21" s="14">
        <v>486</v>
      </c>
    </row>
    <row r="22" spans="1:19" s="24" customFormat="1" ht="6.6" customHeight="1" x14ac:dyDescent="0.25">
      <c r="A22" s="275"/>
      <c r="B22" s="275"/>
      <c r="C22" s="275"/>
      <c r="D22" s="276"/>
      <c r="E22" s="276"/>
      <c r="F22" s="106" t="str">
        <f t="shared" si="0"/>
        <v/>
      </c>
      <c r="G22" s="276"/>
      <c r="H22" s="25"/>
      <c r="I22" s="25"/>
      <c r="J22" s="108">
        <f t="shared" si="1"/>
        <v>0</v>
      </c>
      <c r="K22" s="25"/>
      <c r="L22" s="304">
        <f t="shared" si="2"/>
        <v>0</v>
      </c>
      <c r="M22" s="26"/>
      <c r="N22" s="277"/>
      <c r="O22" s="107" t="str">
        <f t="shared" si="3"/>
        <v/>
      </c>
      <c r="P22" s="271"/>
      <c r="Q22" s="278"/>
      <c r="R22" s="23"/>
      <c r="S22" s="14">
        <v>519</v>
      </c>
    </row>
    <row r="23" spans="1:19" s="24" customFormat="1" ht="6.6" customHeight="1" x14ac:dyDescent="0.25">
      <c r="A23" s="275"/>
      <c r="B23" s="275"/>
      <c r="C23" s="275"/>
      <c r="D23" s="276"/>
      <c r="E23" s="276"/>
      <c r="F23" s="106" t="str">
        <f t="shared" si="0"/>
        <v/>
      </c>
      <c r="G23" s="276"/>
      <c r="H23" s="25"/>
      <c r="I23" s="25"/>
      <c r="J23" s="108">
        <f t="shared" si="1"/>
        <v>0</v>
      </c>
      <c r="K23" s="25"/>
      <c r="L23" s="304">
        <f t="shared" si="2"/>
        <v>0</v>
      </c>
      <c r="M23" s="26"/>
      <c r="N23" s="277"/>
      <c r="O23" s="107" t="str">
        <f t="shared" si="3"/>
        <v/>
      </c>
      <c r="P23" s="271"/>
      <c r="Q23" s="278"/>
      <c r="R23" s="23"/>
      <c r="S23" s="14">
        <v>552</v>
      </c>
    </row>
    <row r="24" spans="1:19" s="24" customFormat="1" ht="6.6" customHeight="1" x14ac:dyDescent="0.25">
      <c r="A24" s="275"/>
      <c r="B24" s="275"/>
      <c r="C24" s="275"/>
      <c r="D24" s="276"/>
      <c r="E24" s="276"/>
      <c r="F24" s="106" t="str">
        <f t="shared" si="0"/>
        <v/>
      </c>
      <c r="G24" s="276"/>
      <c r="H24" s="25"/>
      <c r="I24" s="25"/>
      <c r="J24" s="108">
        <f t="shared" si="1"/>
        <v>0</v>
      </c>
      <c r="K24" s="25"/>
      <c r="L24" s="304">
        <f t="shared" si="2"/>
        <v>0</v>
      </c>
      <c r="M24" s="26"/>
      <c r="N24" s="277"/>
      <c r="O24" s="107" t="str">
        <f t="shared" si="3"/>
        <v/>
      </c>
      <c r="P24" s="271"/>
      <c r="Q24" s="278"/>
      <c r="R24" s="23"/>
      <c r="S24" s="14">
        <v>585</v>
      </c>
    </row>
    <row r="25" spans="1:19" s="24" customFormat="1" ht="6.6" customHeight="1" x14ac:dyDescent="0.25">
      <c r="A25" s="275"/>
      <c r="B25" s="275"/>
      <c r="C25" s="275"/>
      <c r="D25" s="276"/>
      <c r="E25" s="276"/>
      <c r="F25" s="106" t="str">
        <f t="shared" si="0"/>
        <v/>
      </c>
      <c r="G25" s="276"/>
      <c r="H25" s="25"/>
      <c r="I25" s="25"/>
      <c r="J25" s="108">
        <f t="shared" si="1"/>
        <v>0</v>
      </c>
      <c r="K25" s="25"/>
      <c r="L25" s="304">
        <f t="shared" si="2"/>
        <v>0</v>
      </c>
      <c r="M25" s="26"/>
      <c r="N25" s="277"/>
      <c r="O25" s="107" t="str">
        <f t="shared" si="3"/>
        <v/>
      </c>
      <c r="P25" s="271"/>
      <c r="Q25" s="278"/>
      <c r="R25" s="23"/>
      <c r="S25" s="14">
        <v>618</v>
      </c>
    </row>
    <row r="26" spans="1:19" s="24" customFormat="1" ht="6.6" customHeight="1" x14ac:dyDescent="0.25">
      <c r="A26" s="275"/>
      <c r="B26" s="275"/>
      <c r="C26" s="275"/>
      <c r="D26" s="276"/>
      <c r="E26" s="276"/>
      <c r="F26" s="106" t="str">
        <f t="shared" si="0"/>
        <v/>
      </c>
      <c r="G26" s="276"/>
      <c r="H26" s="25"/>
      <c r="I26" s="25"/>
      <c r="J26" s="108">
        <f t="shared" si="1"/>
        <v>0</v>
      </c>
      <c r="K26" s="25"/>
      <c r="L26" s="304">
        <f t="shared" si="2"/>
        <v>0</v>
      </c>
      <c r="M26" s="26"/>
      <c r="N26" s="277"/>
      <c r="O26" s="107" t="str">
        <f t="shared" si="3"/>
        <v/>
      </c>
      <c r="P26" s="271"/>
      <c r="Q26" s="278"/>
      <c r="R26" s="23"/>
      <c r="S26" s="14">
        <v>651</v>
      </c>
    </row>
    <row r="27" spans="1:19" s="24" customFormat="1" ht="6.6" customHeight="1" x14ac:dyDescent="0.25">
      <c r="A27" s="275"/>
      <c r="B27" s="275"/>
      <c r="C27" s="275"/>
      <c r="D27" s="276"/>
      <c r="E27" s="276"/>
      <c r="F27" s="106" t="str">
        <f t="shared" si="0"/>
        <v/>
      </c>
      <c r="G27" s="276"/>
      <c r="H27" s="25"/>
      <c r="I27" s="25"/>
      <c r="J27" s="108">
        <f t="shared" si="1"/>
        <v>0</v>
      </c>
      <c r="K27" s="25"/>
      <c r="L27" s="304">
        <f t="shared" si="2"/>
        <v>0</v>
      </c>
      <c r="M27" s="26"/>
      <c r="N27" s="277"/>
      <c r="O27" s="107" t="str">
        <f t="shared" si="3"/>
        <v/>
      </c>
      <c r="P27" s="271"/>
      <c r="Q27" s="278"/>
      <c r="R27" s="23"/>
      <c r="S27" s="14"/>
    </row>
    <row r="28" spans="1:19" s="24" customFormat="1" ht="6.6" customHeight="1" x14ac:dyDescent="0.25">
      <c r="A28" s="275"/>
      <c r="B28" s="275"/>
      <c r="C28" s="275"/>
      <c r="D28" s="276"/>
      <c r="E28" s="276"/>
      <c r="F28" s="106" t="str">
        <f t="shared" si="0"/>
        <v/>
      </c>
      <c r="G28" s="276"/>
      <c r="H28" s="25"/>
      <c r="I28" s="25"/>
      <c r="J28" s="108">
        <f t="shared" si="1"/>
        <v>0</v>
      </c>
      <c r="K28" s="25"/>
      <c r="L28" s="304">
        <f t="shared" si="2"/>
        <v>0</v>
      </c>
      <c r="M28" s="26"/>
      <c r="N28" s="277"/>
      <c r="O28" s="107" t="str">
        <f t="shared" si="3"/>
        <v/>
      </c>
      <c r="P28" s="271"/>
      <c r="Q28" s="278"/>
      <c r="R28" s="23"/>
      <c r="S28" s="14"/>
    </row>
    <row r="29" spans="1:19" s="24" customFormat="1" ht="6.6" customHeight="1" x14ac:dyDescent="0.25">
      <c r="A29" s="275"/>
      <c r="B29" s="275"/>
      <c r="C29" s="275"/>
      <c r="D29" s="276"/>
      <c r="E29" s="276"/>
      <c r="F29" s="106" t="str">
        <f t="shared" si="0"/>
        <v/>
      </c>
      <c r="G29" s="276"/>
      <c r="H29" s="25"/>
      <c r="I29" s="25"/>
      <c r="J29" s="108">
        <f t="shared" si="1"/>
        <v>0</v>
      </c>
      <c r="K29" s="25"/>
      <c r="L29" s="304">
        <f t="shared" si="2"/>
        <v>0</v>
      </c>
      <c r="M29" s="26"/>
      <c r="N29" s="277"/>
      <c r="O29" s="107" t="str">
        <f t="shared" si="3"/>
        <v/>
      </c>
      <c r="P29" s="271"/>
      <c r="Q29" s="278"/>
      <c r="R29" s="23"/>
      <c r="S29" s="14"/>
    </row>
    <row r="30" spans="1:19" s="24" customFormat="1" ht="6.6" customHeight="1" x14ac:dyDescent="0.25">
      <c r="A30" s="275"/>
      <c r="B30" s="275"/>
      <c r="C30" s="275"/>
      <c r="D30" s="276"/>
      <c r="E30" s="276"/>
      <c r="F30" s="106" t="str">
        <f t="shared" si="0"/>
        <v/>
      </c>
      <c r="G30" s="276"/>
      <c r="H30" s="25"/>
      <c r="I30" s="25"/>
      <c r="J30" s="108">
        <f t="shared" si="1"/>
        <v>0</v>
      </c>
      <c r="K30" s="25"/>
      <c r="L30" s="304">
        <f t="shared" si="2"/>
        <v>0</v>
      </c>
      <c r="M30" s="26"/>
      <c r="N30" s="277"/>
      <c r="O30" s="107" t="str">
        <f t="shared" si="3"/>
        <v/>
      </c>
      <c r="P30" s="271"/>
      <c r="Q30" s="278"/>
      <c r="R30" s="23"/>
      <c r="S30" s="14"/>
    </row>
    <row r="31" spans="1:19" s="24" customFormat="1" ht="6.6" customHeight="1" x14ac:dyDescent="0.25">
      <c r="A31" s="275"/>
      <c r="B31" s="275"/>
      <c r="C31" s="275"/>
      <c r="D31" s="276"/>
      <c r="E31" s="276"/>
      <c r="F31" s="106" t="str">
        <f t="shared" si="0"/>
        <v/>
      </c>
      <c r="G31" s="276"/>
      <c r="H31" s="25"/>
      <c r="I31" s="25"/>
      <c r="J31" s="108">
        <f t="shared" si="1"/>
        <v>0</v>
      </c>
      <c r="K31" s="25"/>
      <c r="L31" s="304">
        <f t="shared" si="2"/>
        <v>0</v>
      </c>
      <c r="M31" s="26"/>
      <c r="N31" s="277"/>
      <c r="O31" s="107" t="str">
        <f t="shared" si="3"/>
        <v/>
      </c>
      <c r="P31" s="271"/>
      <c r="Q31" s="278"/>
      <c r="R31" s="23"/>
      <c r="S31" s="14"/>
    </row>
    <row r="32" spans="1:19" s="24" customFormat="1" ht="6.6" customHeight="1" x14ac:dyDescent="0.25">
      <c r="A32" s="275"/>
      <c r="B32" s="275"/>
      <c r="C32" s="275"/>
      <c r="D32" s="276"/>
      <c r="E32" s="276"/>
      <c r="F32" s="106" t="str">
        <f t="shared" si="0"/>
        <v/>
      </c>
      <c r="G32" s="276"/>
      <c r="H32" s="25"/>
      <c r="I32" s="25"/>
      <c r="J32" s="108">
        <f t="shared" si="1"/>
        <v>0</v>
      </c>
      <c r="K32" s="25"/>
      <c r="L32" s="304">
        <f t="shared" si="2"/>
        <v>0</v>
      </c>
      <c r="M32" s="26"/>
      <c r="N32" s="277"/>
      <c r="O32" s="107" t="str">
        <f t="shared" si="3"/>
        <v/>
      </c>
      <c r="P32" s="271"/>
      <c r="Q32" s="278"/>
      <c r="R32" s="23"/>
      <c r="S32" s="14"/>
    </row>
    <row r="33" spans="1:19" s="24" customFormat="1" ht="6.6" customHeight="1" x14ac:dyDescent="0.25">
      <c r="A33" s="275"/>
      <c r="B33" s="275"/>
      <c r="C33" s="275"/>
      <c r="D33" s="276"/>
      <c r="E33" s="276"/>
      <c r="F33" s="106" t="str">
        <f t="shared" si="0"/>
        <v/>
      </c>
      <c r="G33" s="276"/>
      <c r="H33" s="25"/>
      <c r="I33" s="25"/>
      <c r="J33" s="108">
        <f t="shared" si="1"/>
        <v>0</v>
      </c>
      <c r="K33" s="25"/>
      <c r="L33" s="304">
        <f t="shared" si="2"/>
        <v>0</v>
      </c>
      <c r="M33" s="26"/>
      <c r="N33" s="277"/>
      <c r="O33" s="107" t="str">
        <f t="shared" si="3"/>
        <v/>
      </c>
      <c r="P33" s="271"/>
      <c r="Q33" s="278"/>
      <c r="R33" s="23"/>
      <c r="S33" s="14"/>
    </row>
    <row r="34" spans="1:19" s="24" customFormat="1" ht="6.6" customHeight="1" x14ac:dyDescent="0.25">
      <c r="A34" s="275"/>
      <c r="B34" s="275"/>
      <c r="C34" s="275"/>
      <c r="D34" s="276"/>
      <c r="E34" s="276"/>
      <c r="F34" s="106" t="str">
        <f t="shared" si="0"/>
        <v/>
      </c>
      <c r="G34" s="276"/>
      <c r="H34" s="25"/>
      <c r="I34" s="25"/>
      <c r="J34" s="108">
        <f t="shared" si="1"/>
        <v>0</v>
      </c>
      <c r="K34" s="25"/>
      <c r="L34" s="304">
        <f t="shared" si="2"/>
        <v>0</v>
      </c>
      <c r="M34" s="26"/>
      <c r="N34" s="277"/>
      <c r="O34" s="107" t="str">
        <f t="shared" si="3"/>
        <v/>
      </c>
      <c r="P34" s="271"/>
      <c r="Q34" s="278"/>
      <c r="R34" s="23"/>
      <c r="S34" s="14"/>
    </row>
    <row r="35" spans="1:19" s="24" customFormat="1" ht="6.6" customHeight="1" x14ac:dyDescent="0.25">
      <c r="A35" s="275"/>
      <c r="B35" s="275"/>
      <c r="C35" s="275"/>
      <c r="D35" s="276"/>
      <c r="E35" s="276"/>
      <c r="F35" s="106" t="str">
        <f t="shared" si="0"/>
        <v/>
      </c>
      <c r="G35" s="276"/>
      <c r="H35" s="25"/>
      <c r="I35" s="25"/>
      <c r="J35" s="108">
        <f t="shared" si="1"/>
        <v>0</v>
      </c>
      <c r="K35" s="25"/>
      <c r="L35" s="304">
        <f t="shared" si="2"/>
        <v>0</v>
      </c>
      <c r="M35" s="26"/>
      <c r="N35" s="277"/>
      <c r="O35" s="107" t="str">
        <f t="shared" si="3"/>
        <v/>
      </c>
      <c r="P35" s="271"/>
      <c r="Q35" s="278"/>
      <c r="R35" s="23"/>
    </row>
    <row r="36" spans="1:19" s="24" customFormat="1" ht="6.6" customHeight="1" x14ac:dyDescent="0.25">
      <c r="A36" s="275"/>
      <c r="B36" s="275"/>
      <c r="C36" s="275"/>
      <c r="D36" s="276"/>
      <c r="E36" s="276"/>
      <c r="F36" s="106" t="str">
        <f t="shared" si="0"/>
        <v/>
      </c>
      <c r="G36" s="276"/>
      <c r="H36" s="25"/>
      <c r="I36" s="25"/>
      <c r="J36" s="108">
        <f t="shared" si="1"/>
        <v>0</v>
      </c>
      <c r="K36" s="25"/>
      <c r="L36" s="304">
        <f t="shared" si="2"/>
        <v>0</v>
      </c>
      <c r="M36" s="26"/>
      <c r="N36" s="277"/>
      <c r="O36" s="107" t="str">
        <f t="shared" si="3"/>
        <v/>
      </c>
      <c r="P36" s="271"/>
      <c r="Q36" s="278"/>
      <c r="R36" s="23"/>
    </row>
    <row r="37" spans="1:19" s="24" customFormat="1" ht="6.6" customHeight="1" x14ac:dyDescent="0.25">
      <c r="A37" s="275"/>
      <c r="B37" s="275"/>
      <c r="C37" s="275"/>
      <c r="D37" s="276"/>
      <c r="E37" s="276"/>
      <c r="F37" s="106" t="str">
        <f t="shared" si="0"/>
        <v/>
      </c>
      <c r="G37" s="276"/>
      <c r="H37" s="25"/>
      <c r="I37" s="25"/>
      <c r="J37" s="108">
        <f t="shared" si="1"/>
        <v>0</v>
      </c>
      <c r="K37" s="25"/>
      <c r="L37" s="304">
        <f t="shared" si="2"/>
        <v>0</v>
      </c>
      <c r="M37" s="26"/>
      <c r="N37" s="277"/>
      <c r="O37" s="107" t="str">
        <f t="shared" si="3"/>
        <v/>
      </c>
      <c r="P37" s="271"/>
      <c r="Q37" s="278"/>
      <c r="R37" s="23"/>
    </row>
    <row r="38" spans="1:19" s="24" customFormat="1" ht="6.6" customHeight="1" x14ac:dyDescent="0.25">
      <c r="A38" s="275"/>
      <c r="B38" s="275"/>
      <c r="C38" s="275"/>
      <c r="D38" s="276"/>
      <c r="E38" s="276"/>
      <c r="F38" s="106" t="str">
        <f t="shared" si="0"/>
        <v/>
      </c>
      <c r="G38" s="276"/>
      <c r="H38" s="25"/>
      <c r="I38" s="25"/>
      <c r="J38" s="108">
        <f t="shared" si="1"/>
        <v>0</v>
      </c>
      <c r="K38" s="25"/>
      <c r="L38" s="304">
        <f t="shared" si="2"/>
        <v>0</v>
      </c>
      <c r="M38" s="26"/>
      <c r="N38" s="277"/>
      <c r="O38" s="107" t="str">
        <f t="shared" si="3"/>
        <v/>
      </c>
      <c r="P38" s="271"/>
      <c r="Q38" s="278"/>
      <c r="R38" s="23"/>
    </row>
    <row r="39" spans="1:19" s="24" customFormat="1" ht="6.6" customHeight="1" x14ac:dyDescent="0.25">
      <c r="A39" s="275"/>
      <c r="B39" s="275"/>
      <c r="C39" s="275"/>
      <c r="D39" s="276"/>
      <c r="E39" s="276"/>
      <c r="F39" s="106" t="str">
        <f t="shared" si="0"/>
        <v/>
      </c>
      <c r="G39" s="276"/>
      <c r="H39" s="25"/>
      <c r="I39" s="25"/>
      <c r="J39" s="108">
        <f t="shared" si="1"/>
        <v>0</v>
      </c>
      <c r="K39" s="25"/>
      <c r="L39" s="304">
        <f t="shared" si="2"/>
        <v>0</v>
      </c>
      <c r="M39" s="26"/>
      <c r="N39" s="277"/>
      <c r="O39" s="107" t="str">
        <f t="shared" si="3"/>
        <v/>
      </c>
      <c r="P39" s="271"/>
      <c r="Q39" s="278"/>
      <c r="R39" s="23"/>
    </row>
    <row r="40" spans="1:19" s="24" customFormat="1" ht="6.6" customHeight="1" x14ac:dyDescent="0.25">
      <c r="A40" s="275"/>
      <c r="B40" s="275"/>
      <c r="C40" s="275"/>
      <c r="D40" s="276"/>
      <c r="E40" s="276"/>
      <c r="F40" s="106" t="str">
        <f t="shared" si="0"/>
        <v/>
      </c>
      <c r="G40" s="276"/>
      <c r="H40" s="25"/>
      <c r="I40" s="25"/>
      <c r="J40" s="108">
        <f t="shared" si="1"/>
        <v>0</v>
      </c>
      <c r="K40" s="25"/>
      <c r="L40" s="304">
        <f t="shared" si="2"/>
        <v>0</v>
      </c>
      <c r="M40" s="26"/>
      <c r="N40" s="277"/>
      <c r="O40" s="107" t="str">
        <f t="shared" si="3"/>
        <v/>
      </c>
      <c r="P40" s="271"/>
      <c r="Q40" s="278"/>
      <c r="R40" s="23"/>
    </row>
    <row r="41" spans="1:19" s="24" customFormat="1" ht="6.6" customHeight="1" x14ac:dyDescent="0.25">
      <c r="A41" s="275"/>
      <c r="B41" s="275"/>
      <c r="C41" s="275"/>
      <c r="D41" s="276"/>
      <c r="E41" s="276"/>
      <c r="F41" s="106" t="str">
        <f t="shared" si="0"/>
        <v/>
      </c>
      <c r="G41" s="276"/>
      <c r="H41" s="25"/>
      <c r="I41" s="25"/>
      <c r="J41" s="108">
        <f t="shared" si="1"/>
        <v>0</v>
      </c>
      <c r="K41" s="25"/>
      <c r="L41" s="304">
        <f t="shared" si="2"/>
        <v>0</v>
      </c>
      <c r="M41" s="26"/>
      <c r="N41" s="277"/>
      <c r="O41" s="107" t="str">
        <f t="shared" si="3"/>
        <v/>
      </c>
      <c r="P41" s="271"/>
      <c r="Q41" s="278"/>
      <c r="R41" s="23"/>
    </row>
    <row r="42" spans="1:19" s="24" customFormat="1" ht="6.6" customHeight="1" x14ac:dyDescent="0.25">
      <c r="A42" s="275"/>
      <c r="B42" s="275"/>
      <c r="C42" s="275"/>
      <c r="D42" s="276"/>
      <c r="E42" s="276"/>
      <c r="F42" s="106" t="str">
        <f t="shared" si="0"/>
        <v/>
      </c>
      <c r="G42" s="276"/>
      <c r="H42" s="25"/>
      <c r="I42" s="25"/>
      <c r="J42" s="108">
        <f t="shared" si="1"/>
        <v>0</v>
      </c>
      <c r="K42" s="25"/>
      <c r="L42" s="304">
        <f t="shared" si="2"/>
        <v>0</v>
      </c>
      <c r="M42" s="26"/>
      <c r="N42" s="277"/>
      <c r="O42" s="107" t="str">
        <f t="shared" si="3"/>
        <v/>
      </c>
      <c r="P42" s="271"/>
      <c r="Q42" s="278"/>
      <c r="R42" s="23"/>
    </row>
    <row r="43" spans="1:19" s="24" customFormat="1" ht="6.6" customHeight="1" x14ac:dyDescent="0.25">
      <c r="A43" s="275"/>
      <c r="B43" s="275"/>
      <c r="C43" s="275"/>
      <c r="D43" s="276"/>
      <c r="E43" s="276"/>
      <c r="F43" s="106" t="str">
        <f t="shared" si="0"/>
        <v/>
      </c>
      <c r="G43" s="276"/>
      <c r="H43" s="25"/>
      <c r="I43" s="25"/>
      <c r="J43" s="108">
        <f t="shared" si="1"/>
        <v>0</v>
      </c>
      <c r="K43" s="25"/>
      <c r="L43" s="304">
        <f t="shared" si="2"/>
        <v>0</v>
      </c>
      <c r="M43" s="26"/>
      <c r="N43" s="277"/>
      <c r="O43" s="107" t="str">
        <f t="shared" si="3"/>
        <v/>
      </c>
      <c r="P43" s="271"/>
      <c r="Q43" s="278"/>
      <c r="R43" s="23"/>
    </row>
    <row r="44" spans="1:19" s="24" customFormat="1" ht="6.6" customHeight="1" x14ac:dyDescent="0.25">
      <c r="A44" s="275"/>
      <c r="B44" s="275"/>
      <c r="C44" s="275"/>
      <c r="D44" s="276"/>
      <c r="E44" s="276"/>
      <c r="F44" s="106" t="str">
        <f t="shared" si="0"/>
        <v/>
      </c>
      <c r="G44" s="276"/>
      <c r="H44" s="25"/>
      <c r="I44" s="25"/>
      <c r="J44" s="108">
        <f t="shared" si="1"/>
        <v>0</v>
      </c>
      <c r="K44" s="25"/>
      <c r="L44" s="304">
        <f t="shared" si="2"/>
        <v>0</v>
      </c>
      <c r="M44" s="26"/>
      <c r="N44" s="277"/>
      <c r="O44" s="107" t="str">
        <f t="shared" si="3"/>
        <v/>
      </c>
      <c r="P44" s="271"/>
      <c r="Q44" s="278"/>
      <c r="R44" s="23"/>
    </row>
    <row r="45" spans="1:19" s="24" customFormat="1" ht="6.6" customHeight="1" x14ac:dyDescent="0.25">
      <c r="A45" s="275"/>
      <c r="B45" s="275"/>
      <c r="C45" s="275"/>
      <c r="D45" s="276"/>
      <c r="E45" s="276"/>
      <c r="F45" s="106" t="str">
        <f t="shared" si="0"/>
        <v/>
      </c>
      <c r="G45" s="276"/>
      <c r="H45" s="25"/>
      <c r="I45" s="25"/>
      <c r="J45" s="108">
        <f t="shared" si="1"/>
        <v>0</v>
      </c>
      <c r="K45" s="25"/>
      <c r="L45" s="304">
        <f t="shared" si="2"/>
        <v>0</v>
      </c>
      <c r="M45" s="26"/>
      <c r="N45" s="277"/>
      <c r="O45" s="107" t="str">
        <f t="shared" si="3"/>
        <v/>
      </c>
      <c r="P45" s="271"/>
      <c r="Q45" s="278"/>
      <c r="R45" s="23"/>
    </row>
    <row r="46" spans="1:19" s="24" customFormat="1" ht="6.6" customHeight="1" x14ac:dyDescent="0.25">
      <c r="A46" s="275"/>
      <c r="B46" s="275"/>
      <c r="C46" s="275"/>
      <c r="D46" s="276"/>
      <c r="E46" s="276"/>
      <c r="F46" s="106" t="str">
        <f t="shared" si="0"/>
        <v/>
      </c>
      <c r="G46" s="276"/>
      <c r="H46" s="25"/>
      <c r="I46" s="25"/>
      <c r="J46" s="108">
        <f t="shared" si="1"/>
        <v>0</v>
      </c>
      <c r="K46" s="25"/>
      <c r="L46" s="304">
        <f t="shared" si="2"/>
        <v>0</v>
      </c>
      <c r="M46" s="26"/>
      <c r="N46" s="277"/>
      <c r="O46" s="107" t="str">
        <f t="shared" si="3"/>
        <v/>
      </c>
      <c r="P46" s="271"/>
      <c r="Q46" s="278"/>
      <c r="R46" s="23"/>
    </row>
    <row r="47" spans="1:19" s="24" customFormat="1" ht="6.6" customHeight="1" x14ac:dyDescent="0.25">
      <c r="A47" s="275"/>
      <c r="B47" s="275"/>
      <c r="C47" s="275"/>
      <c r="D47" s="276"/>
      <c r="E47" s="276"/>
      <c r="F47" s="106" t="str">
        <f t="shared" si="0"/>
        <v/>
      </c>
      <c r="G47" s="276"/>
      <c r="H47" s="25"/>
      <c r="I47" s="25"/>
      <c r="J47" s="108">
        <f t="shared" si="1"/>
        <v>0</v>
      </c>
      <c r="K47" s="25"/>
      <c r="L47" s="304">
        <f t="shared" si="2"/>
        <v>0</v>
      </c>
      <c r="M47" s="26"/>
      <c r="N47" s="277"/>
      <c r="O47" s="107" t="str">
        <f t="shared" si="3"/>
        <v/>
      </c>
      <c r="P47" s="271"/>
      <c r="Q47" s="278"/>
      <c r="R47" s="23"/>
    </row>
    <row r="48" spans="1:19" s="24" customFormat="1" ht="6.6" customHeight="1" x14ac:dyDescent="0.25">
      <c r="A48" s="275"/>
      <c r="B48" s="275"/>
      <c r="C48" s="275"/>
      <c r="D48" s="276"/>
      <c r="E48" s="276"/>
      <c r="F48" s="106" t="str">
        <f t="shared" si="0"/>
        <v/>
      </c>
      <c r="G48" s="276"/>
      <c r="H48" s="25"/>
      <c r="I48" s="25"/>
      <c r="J48" s="108">
        <f t="shared" si="1"/>
        <v>0</v>
      </c>
      <c r="K48" s="25"/>
      <c r="L48" s="304">
        <f t="shared" si="2"/>
        <v>0</v>
      </c>
      <c r="M48" s="26"/>
      <c r="N48" s="277"/>
      <c r="O48" s="107" t="str">
        <f t="shared" si="3"/>
        <v/>
      </c>
      <c r="P48" s="271"/>
      <c r="Q48" s="278"/>
      <c r="R48" s="23"/>
    </row>
    <row r="49" spans="1:18" s="24" customFormat="1" ht="6.6" customHeight="1" x14ac:dyDescent="0.25">
      <c r="A49" s="275"/>
      <c r="B49" s="275"/>
      <c r="C49" s="275"/>
      <c r="D49" s="276"/>
      <c r="E49" s="276"/>
      <c r="F49" s="106" t="str">
        <f t="shared" si="0"/>
        <v/>
      </c>
      <c r="G49" s="276"/>
      <c r="H49" s="25"/>
      <c r="I49" s="25"/>
      <c r="J49" s="108">
        <f t="shared" si="1"/>
        <v>0</v>
      </c>
      <c r="K49" s="25"/>
      <c r="L49" s="304">
        <f>IF(K49&gt;J49,"montant présenté supérieur au TTC,corrigez votre saisie",ROUND(J49-K49,2))</f>
        <v>0</v>
      </c>
      <c r="M49" s="26"/>
      <c r="N49" s="277"/>
      <c r="O49" s="107" t="str">
        <f t="shared" si="3"/>
        <v/>
      </c>
      <c r="P49" s="271"/>
      <c r="Q49" s="278"/>
      <c r="R49" s="23"/>
    </row>
    <row r="50" spans="1:18" s="24" customFormat="1" ht="6.6" customHeight="1" x14ac:dyDescent="0.25">
      <c r="A50" s="275"/>
      <c r="B50" s="275"/>
      <c r="C50" s="275"/>
      <c r="D50" s="276"/>
      <c r="E50" s="276"/>
      <c r="F50" s="106" t="str">
        <f t="shared" si="0"/>
        <v/>
      </c>
      <c r="G50" s="276"/>
      <c r="H50" s="25"/>
      <c r="I50" s="25"/>
      <c r="J50" s="108">
        <f t="shared" si="1"/>
        <v>0</v>
      </c>
      <c r="K50" s="25"/>
      <c r="L50" s="304">
        <f t="shared" si="2"/>
        <v>0</v>
      </c>
      <c r="M50" s="26"/>
      <c r="N50" s="277"/>
      <c r="O50" s="107" t="str">
        <f t="shared" si="3"/>
        <v/>
      </c>
      <c r="P50" s="271"/>
      <c r="Q50" s="278"/>
      <c r="R50" s="23"/>
    </row>
    <row r="51" spans="1:18" s="24" customFormat="1" ht="6.6" customHeight="1" x14ac:dyDescent="0.25">
      <c r="A51" s="275"/>
      <c r="B51" s="275"/>
      <c r="C51" s="275"/>
      <c r="D51" s="276"/>
      <c r="E51" s="276"/>
      <c r="F51" s="106" t="str">
        <f t="shared" si="0"/>
        <v/>
      </c>
      <c r="G51" s="276"/>
      <c r="H51" s="25"/>
      <c r="I51" s="25"/>
      <c r="J51" s="108">
        <f t="shared" si="1"/>
        <v>0</v>
      </c>
      <c r="K51" s="25"/>
      <c r="L51" s="304">
        <f t="shared" si="2"/>
        <v>0</v>
      </c>
      <c r="M51" s="26"/>
      <c r="N51" s="277"/>
      <c r="O51" s="107" t="str">
        <f t="shared" si="3"/>
        <v/>
      </c>
      <c r="P51" s="271"/>
      <c r="Q51" s="278"/>
      <c r="R51" s="23"/>
    </row>
    <row r="52" spans="1:18" s="24" customFormat="1" ht="6.6" customHeight="1" x14ac:dyDescent="0.25">
      <c r="A52" s="275"/>
      <c r="B52" s="275"/>
      <c r="C52" s="275"/>
      <c r="D52" s="276"/>
      <c r="E52" s="276"/>
      <c r="F52" s="106" t="str">
        <f t="shared" si="0"/>
        <v/>
      </c>
      <c r="G52" s="276"/>
      <c r="H52" s="25"/>
      <c r="I52" s="25"/>
      <c r="J52" s="108">
        <f t="shared" si="1"/>
        <v>0</v>
      </c>
      <c r="K52" s="25"/>
      <c r="L52" s="304">
        <f t="shared" si="2"/>
        <v>0</v>
      </c>
      <c r="M52" s="26"/>
      <c r="N52" s="277"/>
      <c r="O52" s="107" t="str">
        <f t="shared" si="3"/>
        <v/>
      </c>
      <c r="P52" s="271"/>
      <c r="Q52" s="278"/>
      <c r="R52" s="23"/>
    </row>
    <row r="53" spans="1:18" s="24" customFormat="1" ht="6.6" customHeight="1" x14ac:dyDescent="0.25">
      <c r="A53" s="275"/>
      <c r="B53" s="275"/>
      <c r="C53" s="275"/>
      <c r="D53" s="276"/>
      <c r="E53" s="276"/>
      <c r="F53" s="106" t="str">
        <f t="shared" si="0"/>
        <v/>
      </c>
      <c r="G53" s="276"/>
      <c r="H53" s="25"/>
      <c r="I53" s="25"/>
      <c r="J53" s="108">
        <f t="shared" si="1"/>
        <v>0</v>
      </c>
      <c r="K53" s="25"/>
      <c r="L53" s="304">
        <f t="shared" si="2"/>
        <v>0</v>
      </c>
      <c r="M53" s="26"/>
      <c r="N53" s="277"/>
      <c r="O53" s="107" t="str">
        <f t="shared" si="3"/>
        <v/>
      </c>
      <c r="P53" s="271"/>
      <c r="Q53" s="278"/>
      <c r="R53" s="23"/>
    </row>
    <row r="54" spans="1:18" s="24" customFormat="1" ht="6.6" customHeight="1" x14ac:dyDescent="0.25">
      <c r="A54" s="275"/>
      <c r="B54" s="275"/>
      <c r="C54" s="275"/>
      <c r="D54" s="276"/>
      <c r="E54" s="276"/>
      <c r="F54" s="106" t="str">
        <f t="shared" si="0"/>
        <v/>
      </c>
      <c r="G54" s="276"/>
      <c r="H54" s="25"/>
      <c r="I54" s="25"/>
      <c r="J54" s="108">
        <f t="shared" si="1"/>
        <v>0</v>
      </c>
      <c r="K54" s="25"/>
      <c r="L54" s="304">
        <f t="shared" si="2"/>
        <v>0</v>
      </c>
      <c r="M54" s="26"/>
      <c r="N54" s="277"/>
      <c r="O54" s="107" t="str">
        <f t="shared" si="3"/>
        <v/>
      </c>
      <c r="P54" s="271"/>
      <c r="Q54" s="278"/>
      <c r="R54" s="23"/>
    </row>
    <row r="55" spans="1:18" s="24" customFormat="1" ht="6.6" customHeight="1" x14ac:dyDescent="0.25">
      <c r="A55" s="275"/>
      <c r="B55" s="275"/>
      <c r="C55" s="275"/>
      <c r="D55" s="276"/>
      <c r="E55" s="276"/>
      <c r="F55" s="106" t="str">
        <f t="shared" si="0"/>
        <v/>
      </c>
      <c r="G55" s="276"/>
      <c r="H55" s="25"/>
      <c r="I55" s="25"/>
      <c r="J55" s="108">
        <f t="shared" si="1"/>
        <v>0</v>
      </c>
      <c r="K55" s="25"/>
      <c r="L55" s="304">
        <f t="shared" si="2"/>
        <v>0</v>
      </c>
      <c r="M55" s="26"/>
      <c r="N55" s="277"/>
      <c r="O55" s="107" t="str">
        <f t="shared" si="3"/>
        <v/>
      </c>
      <c r="P55" s="271"/>
      <c r="Q55" s="278"/>
      <c r="R55" s="23"/>
    </row>
    <row r="56" spans="1:18" s="24" customFormat="1" ht="6.6" customHeight="1" x14ac:dyDescent="0.25">
      <c r="A56" s="275"/>
      <c r="B56" s="275"/>
      <c r="C56" s="275"/>
      <c r="D56" s="276"/>
      <c r="E56" s="276"/>
      <c r="F56" s="106" t="str">
        <f t="shared" si="0"/>
        <v/>
      </c>
      <c r="G56" s="276"/>
      <c r="H56" s="25"/>
      <c r="I56" s="25"/>
      <c r="J56" s="108">
        <f t="shared" si="1"/>
        <v>0</v>
      </c>
      <c r="K56" s="25"/>
      <c r="L56" s="304">
        <f t="shared" si="2"/>
        <v>0</v>
      </c>
      <c r="M56" s="26"/>
      <c r="N56" s="277"/>
      <c r="O56" s="107" t="str">
        <f t="shared" si="3"/>
        <v/>
      </c>
      <c r="P56" s="271"/>
      <c r="Q56" s="278"/>
      <c r="R56" s="23"/>
    </row>
    <row r="57" spans="1:18" s="24" customFormat="1" ht="6.6" customHeight="1" x14ac:dyDescent="0.25">
      <c r="A57" s="275"/>
      <c r="B57" s="275"/>
      <c r="C57" s="275"/>
      <c r="D57" s="276"/>
      <c r="E57" s="276"/>
      <c r="F57" s="106" t="str">
        <f t="shared" si="0"/>
        <v/>
      </c>
      <c r="G57" s="276"/>
      <c r="H57" s="25"/>
      <c r="I57" s="25"/>
      <c r="J57" s="108">
        <f t="shared" si="1"/>
        <v>0</v>
      </c>
      <c r="K57" s="25"/>
      <c r="L57" s="304">
        <f t="shared" si="2"/>
        <v>0</v>
      </c>
      <c r="M57" s="26"/>
      <c r="N57" s="277"/>
      <c r="O57" s="107" t="str">
        <f t="shared" si="3"/>
        <v/>
      </c>
      <c r="P57" s="271"/>
      <c r="Q57" s="278"/>
      <c r="R57" s="23"/>
    </row>
    <row r="58" spans="1:18" s="24" customFormat="1" ht="6.6" customHeight="1" x14ac:dyDescent="0.25">
      <c r="A58" s="275"/>
      <c r="B58" s="275"/>
      <c r="C58" s="275"/>
      <c r="D58" s="276"/>
      <c r="E58" s="276"/>
      <c r="F58" s="106" t="str">
        <f t="shared" si="0"/>
        <v/>
      </c>
      <c r="G58" s="276"/>
      <c r="H58" s="25"/>
      <c r="I58" s="25"/>
      <c r="J58" s="108">
        <f t="shared" si="1"/>
        <v>0</v>
      </c>
      <c r="K58" s="25"/>
      <c r="L58" s="304">
        <f t="shared" si="2"/>
        <v>0</v>
      </c>
      <c r="M58" s="26"/>
      <c r="N58" s="277"/>
      <c r="O58" s="107" t="str">
        <f t="shared" si="3"/>
        <v/>
      </c>
      <c r="P58" s="271"/>
      <c r="Q58" s="278"/>
      <c r="R58" s="23"/>
    </row>
    <row r="59" spans="1:18" s="24" customFormat="1" ht="6.6" customHeight="1" x14ac:dyDescent="0.25">
      <c r="A59" s="275"/>
      <c r="B59" s="275"/>
      <c r="C59" s="275"/>
      <c r="D59" s="276"/>
      <c r="E59" s="276"/>
      <c r="F59" s="106" t="str">
        <f t="shared" si="0"/>
        <v/>
      </c>
      <c r="G59" s="276"/>
      <c r="H59" s="25"/>
      <c r="I59" s="25"/>
      <c r="J59" s="108">
        <f t="shared" si="1"/>
        <v>0</v>
      </c>
      <c r="K59" s="25"/>
      <c r="L59" s="304">
        <f t="shared" si="2"/>
        <v>0</v>
      </c>
      <c r="M59" s="26"/>
      <c r="N59" s="277"/>
      <c r="O59" s="107" t="str">
        <f t="shared" si="3"/>
        <v/>
      </c>
      <c r="P59" s="271"/>
      <c r="Q59" s="278"/>
      <c r="R59" s="23"/>
    </row>
    <row r="60" spans="1:18" s="24" customFormat="1" ht="6.6" customHeight="1" x14ac:dyDescent="0.25">
      <c r="A60" s="275"/>
      <c r="B60" s="275"/>
      <c r="C60" s="275"/>
      <c r="D60" s="276"/>
      <c r="E60" s="276"/>
      <c r="F60" s="106" t="str">
        <f t="shared" si="0"/>
        <v/>
      </c>
      <c r="G60" s="276"/>
      <c r="H60" s="25"/>
      <c r="I60" s="25"/>
      <c r="J60" s="108">
        <f t="shared" si="1"/>
        <v>0</v>
      </c>
      <c r="K60" s="25"/>
      <c r="L60" s="304">
        <f t="shared" si="2"/>
        <v>0</v>
      </c>
      <c r="M60" s="26"/>
      <c r="N60" s="277"/>
      <c r="O60" s="107" t="str">
        <f t="shared" si="3"/>
        <v/>
      </c>
      <c r="P60" s="271"/>
      <c r="Q60" s="278"/>
      <c r="R60" s="23"/>
    </row>
    <row r="61" spans="1:18" s="24" customFormat="1" ht="6.6" customHeight="1" x14ac:dyDescent="0.25">
      <c r="A61" s="275"/>
      <c r="B61" s="275"/>
      <c r="C61" s="275"/>
      <c r="D61" s="276"/>
      <c r="E61" s="276"/>
      <c r="F61" s="106" t="str">
        <f t="shared" si="0"/>
        <v/>
      </c>
      <c r="G61" s="276"/>
      <c r="H61" s="25"/>
      <c r="I61" s="25"/>
      <c r="J61" s="108">
        <f t="shared" si="1"/>
        <v>0</v>
      </c>
      <c r="K61" s="25"/>
      <c r="L61" s="304">
        <f t="shared" si="2"/>
        <v>0</v>
      </c>
      <c r="M61" s="26"/>
      <c r="N61" s="277"/>
      <c r="O61" s="107" t="str">
        <f t="shared" si="3"/>
        <v/>
      </c>
      <c r="P61" s="271"/>
      <c r="Q61" s="278"/>
      <c r="R61" s="23"/>
    </row>
    <row r="62" spans="1:18" s="24" customFormat="1" ht="6.6" customHeight="1" x14ac:dyDescent="0.25">
      <c r="A62" s="275"/>
      <c r="B62" s="275"/>
      <c r="C62" s="275"/>
      <c r="D62" s="276"/>
      <c r="E62" s="276"/>
      <c r="F62" s="106" t="str">
        <f t="shared" si="0"/>
        <v/>
      </c>
      <c r="G62" s="276"/>
      <c r="H62" s="25"/>
      <c r="I62" s="25"/>
      <c r="J62" s="108">
        <f t="shared" si="1"/>
        <v>0</v>
      </c>
      <c r="K62" s="25"/>
      <c r="L62" s="304">
        <f t="shared" si="2"/>
        <v>0</v>
      </c>
      <c r="M62" s="26"/>
      <c r="N62" s="277"/>
      <c r="O62" s="107" t="str">
        <f t="shared" si="3"/>
        <v/>
      </c>
      <c r="P62" s="271"/>
      <c r="Q62" s="278"/>
      <c r="R62" s="23"/>
    </row>
    <row r="63" spans="1:18" s="24" customFormat="1" ht="6.6" customHeight="1" x14ac:dyDescent="0.25">
      <c r="A63" s="275"/>
      <c r="B63" s="275"/>
      <c r="C63" s="275"/>
      <c r="D63" s="276"/>
      <c r="E63" s="276"/>
      <c r="F63" s="106" t="str">
        <f t="shared" si="0"/>
        <v/>
      </c>
      <c r="G63" s="276"/>
      <c r="H63" s="25"/>
      <c r="I63" s="25"/>
      <c r="J63" s="108">
        <f t="shared" si="1"/>
        <v>0</v>
      </c>
      <c r="K63" s="25"/>
      <c r="L63" s="304">
        <f t="shared" si="2"/>
        <v>0</v>
      </c>
      <c r="M63" s="26"/>
      <c r="N63" s="277"/>
      <c r="O63" s="107" t="str">
        <f t="shared" si="3"/>
        <v/>
      </c>
      <c r="P63" s="271"/>
      <c r="Q63" s="278"/>
      <c r="R63" s="23"/>
    </row>
    <row r="64" spans="1:18" s="24" customFormat="1" ht="6.6" customHeight="1" x14ac:dyDescent="0.25">
      <c r="A64" s="275"/>
      <c r="B64" s="275"/>
      <c r="C64" s="275"/>
      <c r="D64" s="276"/>
      <c r="E64" s="276"/>
      <c r="F64" s="106" t="str">
        <f t="shared" si="0"/>
        <v/>
      </c>
      <c r="G64" s="276"/>
      <c r="H64" s="25"/>
      <c r="I64" s="25"/>
      <c r="J64" s="108">
        <f t="shared" si="1"/>
        <v>0</v>
      </c>
      <c r="K64" s="25"/>
      <c r="L64" s="304">
        <f t="shared" si="2"/>
        <v>0</v>
      </c>
      <c r="M64" s="26"/>
      <c r="N64" s="277"/>
      <c r="O64" s="107" t="str">
        <f t="shared" si="3"/>
        <v/>
      </c>
      <c r="P64" s="271"/>
      <c r="Q64" s="278"/>
      <c r="R64" s="23"/>
    </row>
    <row r="65" spans="1:18" s="24" customFormat="1" ht="6.6" customHeight="1" x14ac:dyDescent="0.25">
      <c r="A65" s="275"/>
      <c r="B65" s="275"/>
      <c r="C65" s="275"/>
      <c r="D65" s="276"/>
      <c r="E65" s="276"/>
      <c r="F65" s="106" t="str">
        <f t="shared" si="0"/>
        <v/>
      </c>
      <c r="G65" s="276"/>
      <c r="H65" s="25"/>
      <c r="I65" s="25"/>
      <c r="J65" s="108">
        <f t="shared" si="1"/>
        <v>0</v>
      </c>
      <c r="K65" s="25"/>
      <c r="L65" s="304">
        <f t="shared" si="2"/>
        <v>0</v>
      </c>
      <c r="M65" s="26"/>
      <c r="N65" s="277"/>
      <c r="O65" s="107" t="str">
        <f t="shared" si="3"/>
        <v/>
      </c>
      <c r="P65" s="271"/>
      <c r="Q65" s="278"/>
      <c r="R65" s="23"/>
    </row>
    <row r="66" spans="1:18" s="24" customFormat="1" ht="6.6" customHeight="1" x14ac:dyDescent="0.25">
      <c r="A66" s="275"/>
      <c r="B66" s="275"/>
      <c r="C66" s="275"/>
      <c r="D66" s="276"/>
      <c r="E66" s="276"/>
      <c r="F66" s="106" t="str">
        <f t="shared" si="0"/>
        <v/>
      </c>
      <c r="G66" s="276"/>
      <c r="H66" s="25"/>
      <c r="I66" s="25"/>
      <c r="J66" s="108">
        <f t="shared" si="1"/>
        <v>0</v>
      </c>
      <c r="K66" s="25"/>
      <c r="L66" s="304">
        <f t="shared" si="2"/>
        <v>0</v>
      </c>
      <c r="M66" s="26"/>
      <c r="N66" s="277"/>
      <c r="O66" s="107" t="str">
        <f t="shared" si="3"/>
        <v/>
      </c>
      <c r="P66" s="271"/>
      <c r="Q66" s="278"/>
      <c r="R66" s="23"/>
    </row>
    <row r="67" spans="1:18" s="24" customFormat="1" ht="6.6" customHeight="1" x14ac:dyDescent="0.25">
      <c r="A67" s="275"/>
      <c r="B67" s="275"/>
      <c r="C67" s="275"/>
      <c r="D67" s="276"/>
      <c r="E67" s="276"/>
      <c r="F67" s="106" t="str">
        <f t="shared" si="0"/>
        <v/>
      </c>
      <c r="G67" s="276"/>
      <c r="H67" s="25"/>
      <c r="I67" s="25"/>
      <c r="J67" s="108">
        <f t="shared" si="1"/>
        <v>0</v>
      </c>
      <c r="K67" s="25"/>
      <c r="L67" s="304">
        <f t="shared" si="2"/>
        <v>0</v>
      </c>
      <c r="M67" s="26"/>
      <c r="N67" s="277"/>
      <c r="O67" s="107" t="str">
        <f t="shared" si="3"/>
        <v/>
      </c>
      <c r="P67" s="271"/>
      <c r="Q67" s="278"/>
      <c r="R67" s="23"/>
    </row>
    <row r="68" spans="1:18" s="24" customFormat="1" ht="6.6" customHeight="1" x14ac:dyDescent="0.25">
      <c r="A68" s="275"/>
      <c r="B68" s="275"/>
      <c r="C68" s="275"/>
      <c r="D68" s="276"/>
      <c r="E68" s="276"/>
      <c r="F68" s="106" t="str">
        <f t="shared" si="0"/>
        <v/>
      </c>
      <c r="G68" s="276"/>
      <c r="H68" s="25"/>
      <c r="I68" s="25"/>
      <c r="J68" s="108">
        <f t="shared" si="1"/>
        <v>0</v>
      </c>
      <c r="K68" s="25"/>
      <c r="L68" s="304">
        <f t="shared" si="2"/>
        <v>0</v>
      </c>
      <c r="M68" s="26"/>
      <c r="N68" s="277"/>
      <c r="O68" s="107" t="str">
        <f t="shared" si="3"/>
        <v/>
      </c>
      <c r="P68" s="271"/>
      <c r="Q68" s="278"/>
      <c r="R68" s="23"/>
    </row>
    <row r="69" spans="1:18" s="24" customFormat="1" ht="6.6" customHeight="1" x14ac:dyDescent="0.25">
      <c r="A69" s="275"/>
      <c r="B69" s="275"/>
      <c r="C69" s="275"/>
      <c r="D69" s="276"/>
      <c r="E69" s="276"/>
      <c r="F69" s="106" t="str">
        <f t="shared" si="0"/>
        <v/>
      </c>
      <c r="G69" s="276"/>
      <c r="H69" s="25"/>
      <c r="I69" s="25"/>
      <c r="J69" s="108">
        <f t="shared" si="1"/>
        <v>0</v>
      </c>
      <c r="K69" s="25"/>
      <c r="L69" s="304">
        <f t="shared" si="2"/>
        <v>0</v>
      </c>
      <c r="M69" s="26"/>
      <c r="N69" s="277"/>
      <c r="O69" s="107" t="str">
        <f t="shared" si="3"/>
        <v/>
      </c>
      <c r="P69" s="271"/>
      <c r="Q69" s="278"/>
      <c r="R69" s="23"/>
    </row>
    <row r="70" spans="1:18" s="24" customFormat="1" ht="6.6" customHeight="1" x14ac:dyDescent="0.25">
      <c r="A70" s="275"/>
      <c r="B70" s="275"/>
      <c r="C70" s="275"/>
      <c r="D70" s="276"/>
      <c r="E70" s="276"/>
      <c r="F70" s="106" t="str">
        <f t="shared" si="0"/>
        <v/>
      </c>
      <c r="G70" s="276"/>
      <c r="H70" s="25"/>
      <c r="I70" s="25"/>
      <c r="J70" s="108">
        <f t="shared" si="1"/>
        <v>0</v>
      </c>
      <c r="K70" s="25"/>
      <c r="L70" s="304">
        <f t="shared" si="2"/>
        <v>0</v>
      </c>
      <c r="M70" s="26"/>
      <c r="N70" s="277"/>
      <c r="O70" s="107" t="str">
        <f t="shared" si="3"/>
        <v/>
      </c>
      <c r="P70" s="271"/>
      <c r="Q70" s="278"/>
      <c r="R70" s="23"/>
    </row>
    <row r="71" spans="1:18" s="24" customFormat="1" ht="6.6" customHeight="1" x14ac:dyDescent="0.25">
      <c r="A71" s="275"/>
      <c r="B71" s="275"/>
      <c r="C71" s="275"/>
      <c r="D71" s="276"/>
      <c r="E71" s="276"/>
      <c r="F71" s="106" t="str">
        <f t="shared" si="0"/>
        <v/>
      </c>
      <c r="G71" s="276"/>
      <c r="H71" s="25"/>
      <c r="I71" s="25"/>
      <c r="J71" s="108">
        <f t="shared" si="1"/>
        <v>0</v>
      </c>
      <c r="K71" s="25"/>
      <c r="L71" s="304">
        <f t="shared" si="2"/>
        <v>0</v>
      </c>
      <c r="M71" s="26"/>
      <c r="N71" s="277"/>
      <c r="O71" s="107" t="str">
        <f t="shared" si="3"/>
        <v/>
      </c>
      <c r="P71" s="271"/>
      <c r="Q71" s="278"/>
      <c r="R71" s="23"/>
    </row>
    <row r="72" spans="1:18" s="24" customFormat="1" ht="6.6" customHeight="1" x14ac:dyDescent="0.25">
      <c r="A72" s="275"/>
      <c r="B72" s="275"/>
      <c r="C72" s="275"/>
      <c r="D72" s="276"/>
      <c r="E72" s="276"/>
      <c r="F72" s="106" t="str">
        <f t="shared" si="0"/>
        <v/>
      </c>
      <c r="G72" s="276"/>
      <c r="H72" s="25"/>
      <c r="I72" s="25"/>
      <c r="J72" s="108">
        <f t="shared" si="1"/>
        <v>0</v>
      </c>
      <c r="K72" s="25"/>
      <c r="L72" s="304">
        <f t="shared" si="2"/>
        <v>0</v>
      </c>
      <c r="M72" s="26"/>
      <c r="N72" s="277"/>
      <c r="O72" s="107" t="str">
        <f t="shared" si="3"/>
        <v/>
      </c>
      <c r="P72" s="271"/>
      <c r="Q72" s="278"/>
      <c r="R72" s="23"/>
    </row>
    <row r="73" spans="1:18" s="24" customFormat="1" ht="6.6" customHeight="1" x14ac:dyDescent="0.25">
      <c r="A73" s="205"/>
      <c r="B73" s="205"/>
      <c r="C73" s="205"/>
      <c r="D73" s="206"/>
      <c r="E73" s="206"/>
      <c r="F73" s="207" t="str">
        <f t="shared" si="0"/>
        <v/>
      </c>
      <c r="G73" s="206"/>
      <c r="H73" s="208"/>
      <c r="I73" s="208"/>
      <c r="J73" s="209">
        <f t="shared" si="1"/>
        <v>0</v>
      </c>
      <c r="K73" s="208"/>
      <c r="L73" s="304">
        <f t="shared" si="2"/>
        <v>0</v>
      </c>
      <c r="M73" s="210"/>
      <c r="N73" s="211"/>
      <c r="O73" s="212" t="str">
        <f t="shared" si="3"/>
        <v/>
      </c>
      <c r="P73" s="213"/>
      <c r="Q73" s="214"/>
      <c r="R73" s="23"/>
    </row>
    <row r="74" spans="1:18" s="274" customFormat="1" x14ac:dyDescent="0.25">
      <c r="A74" s="225" t="s">
        <v>68</v>
      </c>
      <c r="B74" s="226"/>
      <c r="C74" s="226"/>
      <c r="D74" s="227"/>
      <c r="E74" s="227"/>
      <c r="F74" s="228" t="str">
        <f t="shared" si="0"/>
        <v/>
      </c>
      <c r="G74" s="227"/>
      <c r="H74" s="229"/>
      <c r="I74" s="229"/>
      <c r="J74" s="230">
        <f>ROUND(0.000000001,2)</f>
        <v>0</v>
      </c>
      <c r="K74" s="230"/>
      <c r="L74" s="230">
        <f>ROUND(0.000000001,2)</f>
        <v>0</v>
      </c>
      <c r="M74" s="231"/>
      <c r="N74" s="226"/>
      <c r="O74" s="204" t="str">
        <f t="shared" si="3"/>
        <v/>
      </c>
      <c r="P74" s="232"/>
      <c r="Q74" s="233"/>
      <c r="R74" s="273"/>
    </row>
    <row r="75" spans="1:18" s="34" customFormat="1" ht="25.95" customHeight="1" x14ac:dyDescent="0.3">
      <c r="A75" s="215" t="s">
        <v>40</v>
      </c>
      <c r="B75" s="216"/>
      <c r="C75" s="217" t="s">
        <v>41</v>
      </c>
      <c r="D75" s="218">
        <f>IF(MIN(D14:D74)=0,"",MIN(D14:D74))</f>
        <v>43345</v>
      </c>
      <c r="E75" s="219">
        <f>IF(MAX(E14:E74)=0,"",MAX(E14:E74))</f>
        <v>43646</v>
      </c>
      <c r="F75" s="216"/>
      <c r="G75" s="216"/>
      <c r="H75" s="220"/>
      <c r="I75" s="221" t="s">
        <v>209</v>
      </c>
      <c r="J75" s="200">
        <f>SUM(J14:J74)</f>
        <v>33000</v>
      </c>
      <c r="K75" s="220">
        <f>SUM(K14:K74)</f>
        <v>23500</v>
      </c>
      <c r="L75" s="200">
        <f>SUM(L14:L74)</f>
        <v>9500</v>
      </c>
      <c r="M75" s="30"/>
      <c r="N75" s="222">
        <f>SUM(N14:N74)</f>
        <v>0</v>
      </c>
      <c r="O75" s="222">
        <f>SUM(O14:O74)</f>
        <v>0</v>
      </c>
      <c r="P75" s="223"/>
      <c r="Q75" s="224"/>
      <c r="R75" s="33"/>
    </row>
    <row r="76" spans="1:18" s="267" customFormat="1" ht="21.15" customHeight="1" x14ac:dyDescent="0.3">
      <c r="A76" s="289" t="s">
        <v>43</v>
      </c>
      <c r="B76" s="263" t="s">
        <v>221</v>
      </c>
      <c r="C76" s="262"/>
      <c r="D76" s="262"/>
      <c r="E76" s="262"/>
      <c r="F76" s="262"/>
      <c r="G76" s="262"/>
      <c r="H76" s="262"/>
      <c r="I76" s="262"/>
      <c r="J76" s="262"/>
      <c r="K76" s="262"/>
      <c r="L76" s="262"/>
      <c r="M76" s="262"/>
      <c r="N76" s="264"/>
      <c r="O76" s="262"/>
      <c r="P76" s="262"/>
      <c r="Q76" s="265"/>
      <c r="R76" s="266"/>
    </row>
    <row r="77" spans="1:18" s="267" customFormat="1" ht="21.15" customHeight="1" x14ac:dyDescent="0.3">
      <c r="A77" s="289" t="s">
        <v>63</v>
      </c>
      <c r="B77" s="263" t="s">
        <v>221</v>
      </c>
      <c r="C77" s="262"/>
      <c r="D77" s="262"/>
      <c r="E77" s="262"/>
      <c r="F77" s="268"/>
      <c r="G77" s="262"/>
      <c r="H77" s="262"/>
      <c r="I77" s="262"/>
      <c r="J77" s="262"/>
      <c r="K77" s="262"/>
      <c r="L77" s="268"/>
      <c r="M77" s="268"/>
      <c r="N77" s="264"/>
      <c r="O77" s="262"/>
      <c r="P77" s="262"/>
      <c r="Q77" s="265"/>
      <c r="R77" s="266"/>
    </row>
    <row r="78" spans="1:18" s="24" customFormat="1" x14ac:dyDescent="0.25">
      <c r="A78" s="279"/>
      <c r="B78" s="280"/>
      <c r="C78" s="281"/>
      <c r="D78" s="280"/>
      <c r="E78" s="280"/>
      <c r="F78" s="106" t="str">
        <f>IF(AND(D78&lt;&gt;"",E78&lt;&gt;""),IF(OR(D78&lt;$D$5,D78&gt;$D$6),"date d'émission de la facture inéligible",IF(OR(E78&lt;$D$5,E78&gt;$D$7),"date d'acquittement inéligible",IF(D78&lt;=E78,"","pourquoi l'acquittement est intervenu avant l'émission de la facture?"))),"")</f>
        <v/>
      </c>
      <c r="G78" s="280"/>
      <c r="H78" s="36"/>
      <c r="I78" s="36"/>
      <c r="J78" s="108">
        <f>ROUND(SUM(H78+I78),2)</f>
        <v>0</v>
      </c>
      <c r="K78" s="282"/>
      <c r="L78" s="304">
        <f>IF(K78&gt;J78,"montant présenté supérieur au TTC,corrigez votre saisie",ROUND(J78-K78,2))</f>
        <v>0</v>
      </c>
      <c r="M78" s="283"/>
      <c r="N78" s="20"/>
      <c r="O78" s="107" t="str">
        <f>IF(N78&lt;&gt;"",ROUND(K78-N78,2),"")</f>
        <v/>
      </c>
      <c r="P78" s="21"/>
      <c r="Q78" s="22"/>
      <c r="R78" s="23"/>
    </row>
    <row r="79" spans="1:18" s="24" customFormat="1" x14ac:dyDescent="0.25">
      <c r="A79" s="279"/>
      <c r="B79" s="280"/>
      <c r="C79" s="281"/>
      <c r="D79" s="280"/>
      <c r="E79" s="280"/>
      <c r="F79" s="106" t="str">
        <f t="shared" ref="F79:F112" si="4">IF(AND(D79&lt;&gt;"",E79&lt;&gt;""),IF(OR(D79&lt;$D$5,D79&gt;$D$6),"date d'émission de la facture inéligible",IF(OR(E79&lt;$D$5,E79&gt;$D$7),"date d'acquittement inéligible",IF(D79&lt;=E79,"","pourquoi l'acquittement est intervenu avant l'émission de la facture?"))),"")</f>
        <v/>
      </c>
      <c r="G79" s="280"/>
      <c r="H79" s="36"/>
      <c r="I79" s="36"/>
      <c r="J79" s="108">
        <f t="shared" ref="J79:J111" si="5">ROUND(SUM(H79+I79),2)</f>
        <v>0</v>
      </c>
      <c r="K79" s="282"/>
      <c r="L79" s="304">
        <f t="shared" ref="L79:L112" si="6">IF(K79&gt;J79,"montant présenté supérieur au TTC,corrigez votre saisie",ROUND(J79-K79,2))</f>
        <v>0</v>
      </c>
      <c r="M79" s="283"/>
      <c r="N79" s="20"/>
      <c r="O79" s="107" t="str">
        <f t="shared" ref="O79:O112" si="7">IF(N79&lt;&gt;"",ROUND(K79-N79,2),"")</f>
        <v/>
      </c>
      <c r="P79" s="21"/>
      <c r="Q79" s="22"/>
      <c r="R79" s="23"/>
    </row>
    <row r="80" spans="1:18" s="24" customFormat="1" x14ac:dyDescent="0.25">
      <c r="A80" s="279"/>
      <c r="B80" s="280"/>
      <c r="C80" s="281"/>
      <c r="D80" s="280"/>
      <c r="E80" s="280"/>
      <c r="F80" s="106" t="str">
        <f t="shared" si="4"/>
        <v/>
      </c>
      <c r="G80" s="280"/>
      <c r="H80" s="36"/>
      <c r="I80" s="36"/>
      <c r="J80" s="108">
        <f t="shared" si="5"/>
        <v>0</v>
      </c>
      <c r="K80" s="282"/>
      <c r="L80" s="304">
        <f t="shared" si="6"/>
        <v>0</v>
      </c>
      <c r="M80" s="283"/>
      <c r="N80" s="20"/>
      <c r="O80" s="107" t="str">
        <f t="shared" si="7"/>
        <v/>
      </c>
      <c r="P80" s="21"/>
      <c r="Q80" s="22"/>
      <c r="R80" s="23"/>
    </row>
    <row r="81" spans="1:18" s="24" customFormat="1" x14ac:dyDescent="0.25">
      <c r="A81" s="279"/>
      <c r="B81" s="280"/>
      <c r="C81" s="281"/>
      <c r="D81" s="280"/>
      <c r="E81" s="280"/>
      <c r="F81" s="106" t="str">
        <f t="shared" si="4"/>
        <v/>
      </c>
      <c r="G81" s="280"/>
      <c r="H81" s="36"/>
      <c r="I81" s="36"/>
      <c r="J81" s="108">
        <f t="shared" si="5"/>
        <v>0</v>
      </c>
      <c r="K81" s="282"/>
      <c r="L81" s="304">
        <f t="shared" si="6"/>
        <v>0</v>
      </c>
      <c r="M81" s="283"/>
      <c r="N81" s="20"/>
      <c r="O81" s="107" t="str">
        <f t="shared" si="7"/>
        <v/>
      </c>
      <c r="P81" s="21"/>
      <c r="Q81" s="22"/>
      <c r="R81" s="23"/>
    </row>
    <row r="82" spans="1:18" s="24" customFormat="1" ht="6.6" customHeight="1" x14ac:dyDescent="0.25">
      <c r="A82" s="279"/>
      <c r="B82" s="280"/>
      <c r="C82" s="281"/>
      <c r="D82" s="280"/>
      <c r="E82" s="280"/>
      <c r="F82" s="106" t="str">
        <f t="shared" si="4"/>
        <v/>
      </c>
      <c r="G82" s="280"/>
      <c r="H82" s="36"/>
      <c r="I82" s="36"/>
      <c r="J82" s="108">
        <f t="shared" si="5"/>
        <v>0</v>
      </c>
      <c r="K82" s="282"/>
      <c r="L82" s="304">
        <f t="shared" si="6"/>
        <v>0</v>
      </c>
      <c r="M82" s="283"/>
      <c r="N82" s="20"/>
      <c r="O82" s="107" t="str">
        <f t="shared" si="7"/>
        <v/>
      </c>
      <c r="P82" s="21"/>
      <c r="Q82" s="22"/>
      <c r="R82" s="23"/>
    </row>
    <row r="83" spans="1:18" s="24" customFormat="1" ht="6.6" customHeight="1" x14ac:dyDescent="0.25">
      <c r="A83" s="279"/>
      <c r="B83" s="280"/>
      <c r="C83" s="281"/>
      <c r="D83" s="280"/>
      <c r="E83" s="280"/>
      <c r="F83" s="106" t="str">
        <f t="shared" si="4"/>
        <v/>
      </c>
      <c r="G83" s="280"/>
      <c r="H83" s="36"/>
      <c r="I83" s="36"/>
      <c r="J83" s="108">
        <f t="shared" si="5"/>
        <v>0</v>
      </c>
      <c r="K83" s="282"/>
      <c r="L83" s="304">
        <f t="shared" si="6"/>
        <v>0</v>
      </c>
      <c r="M83" s="283"/>
      <c r="N83" s="20"/>
      <c r="O83" s="107" t="str">
        <f t="shared" si="7"/>
        <v/>
      </c>
      <c r="P83" s="21"/>
      <c r="Q83" s="22"/>
      <c r="R83" s="23"/>
    </row>
    <row r="84" spans="1:18" s="24" customFormat="1" ht="6.6" customHeight="1" x14ac:dyDescent="0.25">
      <c r="A84" s="279"/>
      <c r="B84" s="280"/>
      <c r="C84" s="281"/>
      <c r="D84" s="280"/>
      <c r="E84" s="280"/>
      <c r="F84" s="106" t="str">
        <f t="shared" si="4"/>
        <v/>
      </c>
      <c r="G84" s="280"/>
      <c r="H84" s="36"/>
      <c r="I84" s="36"/>
      <c r="J84" s="108">
        <f t="shared" si="5"/>
        <v>0</v>
      </c>
      <c r="K84" s="282"/>
      <c r="L84" s="304">
        <f t="shared" si="6"/>
        <v>0</v>
      </c>
      <c r="M84" s="283"/>
      <c r="N84" s="20"/>
      <c r="O84" s="107" t="str">
        <f t="shared" si="7"/>
        <v/>
      </c>
      <c r="P84" s="21"/>
      <c r="Q84" s="22"/>
      <c r="R84" s="23"/>
    </row>
    <row r="85" spans="1:18" s="24" customFormat="1" ht="6.6" customHeight="1" x14ac:dyDescent="0.25">
      <c r="A85" s="279"/>
      <c r="B85" s="280"/>
      <c r="C85" s="281"/>
      <c r="D85" s="280"/>
      <c r="E85" s="280"/>
      <c r="F85" s="106" t="str">
        <f t="shared" si="4"/>
        <v/>
      </c>
      <c r="G85" s="280"/>
      <c r="H85" s="36"/>
      <c r="I85" s="36"/>
      <c r="J85" s="108">
        <f t="shared" si="5"/>
        <v>0</v>
      </c>
      <c r="K85" s="282"/>
      <c r="L85" s="304">
        <f t="shared" si="6"/>
        <v>0</v>
      </c>
      <c r="M85" s="283"/>
      <c r="N85" s="20"/>
      <c r="O85" s="107" t="str">
        <f t="shared" si="7"/>
        <v/>
      </c>
      <c r="P85" s="21"/>
      <c r="Q85" s="22"/>
      <c r="R85" s="23"/>
    </row>
    <row r="86" spans="1:18" s="24" customFormat="1" ht="6.6" customHeight="1" x14ac:dyDescent="0.25">
      <c r="A86" s="279"/>
      <c r="B86" s="280"/>
      <c r="C86" s="281"/>
      <c r="D86" s="280"/>
      <c r="E86" s="280"/>
      <c r="F86" s="106" t="str">
        <f t="shared" si="4"/>
        <v/>
      </c>
      <c r="G86" s="280"/>
      <c r="H86" s="36"/>
      <c r="I86" s="36"/>
      <c r="J86" s="108">
        <f t="shared" si="5"/>
        <v>0</v>
      </c>
      <c r="K86" s="282"/>
      <c r="L86" s="304">
        <f t="shared" si="6"/>
        <v>0</v>
      </c>
      <c r="M86" s="283"/>
      <c r="N86" s="20"/>
      <c r="O86" s="107" t="str">
        <f t="shared" si="7"/>
        <v/>
      </c>
      <c r="P86" s="21"/>
      <c r="Q86" s="22"/>
      <c r="R86" s="23"/>
    </row>
    <row r="87" spans="1:18" s="24" customFormat="1" ht="6.6" customHeight="1" x14ac:dyDescent="0.25">
      <c r="A87" s="279"/>
      <c r="B87" s="280"/>
      <c r="C87" s="281"/>
      <c r="D87" s="280"/>
      <c r="E87" s="280"/>
      <c r="F87" s="106" t="str">
        <f t="shared" si="4"/>
        <v/>
      </c>
      <c r="G87" s="280"/>
      <c r="H87" s="36"/>
      <c r="I87" s="36"/>
      <c r="J87" s="108">
        <f t="shared" si="5"/>
        <v>0</v>
      </c>
      <c r="K87" s="282"/>
      <c r="L87" s="304">
        <f t="shared" si="6"/>
        <v>0</v>
      </c>
      <c r="M87" s="283"/>
      <c r="N87" s="20"/>
      <c r="O87" s="107" t="str">
        <f t="shared" si="7"/>
        <v/>
      </c>
      <c r="P87" s="21"/>
      <c r="Q87" s="22"/>
      <c r="R87" s="23"/>
    </row>
    <row r="88" spans="1:18" s="24" customFormat="1" ht="6.6" customHeight="1" x14ac:dyDescent="0.25">
      <c r="A88" s="279"/>
      <c r="B88" s="280"/>
      <c r="C88" s="281"/>
      <c r="D88" s="280"/>
      <c r="E88" s="280"/>
      <c r="F88" s="106" t="str">
        <f t="shared" si="4"/>
        <v/>
      </c>
      <c r="G88" s="280"/>
      <c r="H88" s="36"/>
      <c r="I88" s="36"/>
      <c r="J88" s="108">
        <f t="shared" si="5"/>
        <v>0</v>
      </c>
      <c r="K88" s="282"/>
      <c r="L88" s="304">
        <f t="shared" si="6"/>
        <v>0</v>
      </c>
      <c r="M88" s="283"/>
      <c r="N88" s="20"/>
      <c r="O88" s="107" t="str">
        <f t="shared" si="7"/>
        <v/>
      </c>
      <c r="P88" s="21"/>
      <c r="Q88" s="22"/>
      <c r="R88" s="23"/>
    </row>
    <row r="89" spans="1:18" s="24" customFormat="1" ht="6.6" customHeight="1" x14ac:dyDescent="0.25">
      <c r="A89" s="279"/>
      <c r="B89" s="280"/>
      <c r="C89" s="281"/>
      <c r="D89" s="280"/>
      <c r="E89" s="280"/>
      <c r="F89" s="106" t="str">
        <f t="shared" si="4"/>
        <v/>
      </c>
      <c r="G89" s="280"/>
      <c r="H89" s="36"/>
      <c r="I89" s="36"/>
      <c r="J89" s="108">
        <f t="shared" si="5"/>
        <v>0</v>
      </c>
      <c r="K89" s="282"/>
      <c r="L89" s="304">
        <f t="shared" si="6"/>
        <v>0</v>
      </c>
      <c r="M89" s="283"/>
      <c r="N89" s="20"/>
      <c r="O89" s="107" t="str">
        <f t="shared" si="7"/>
        <v/>
      </c>
      <c r="P89" s="21"/>
      <c r="Q89" s="22"/>
      <c r="R89" s="23"/>
    </row>
    <row r="90" spans="1:18" s="24" customFormat="1" ht="6.6" customHeight="1" x14ac:dyDescent="0.25">
      <c r="A90" s="279"/>
      <c r="B90" s="280"/>
      <c r="C90" s="281"/>
      <c r="D90" s="280"/>
      <c r="E90" s="280"/>
      <c r="F90" s="106" t="str">
        <f t="shared" si="4"/>
        <v/>
      </c>
      <c r="G90" s="280"/>
      <c r="H90" s="36"/>
      <c r="I90" s="36"/>
      <c r="J90" s="108">
        <f t="shared" si="5"/>
        <v>0</v>
      </c>
      <c r="K90" s="282"/>
      <c r="L90" s="304">
        <f t="shared" si="6"/>
        <v>0</v>
      </c>
      <c r="M90" s="283"/>
      <c r="N90" s="20"/>
      <c r="O90" s="107" t="str">
        <f t="shared" si="7"/>
        <v/>
      </c>
      <c r="P90" s="21"/>
      <c r="Q90" s="22"/>
      <c r="R90" s="23"/>
    </row>
    <row r="91" spans="1:18" s="24" customFormat="1" ht="6.6" customHeight="1" x14ac:dyDescent="0.25">
      <c r="A91" s="279"/>
      <c r="B91" s="280"/>
      <c r="C91" s="281"/>
      <c r="D91" s="280"/>
      <c r="E91" s="280"/>
      <c r="F91" s="106" t="str">
        <f t="shared" si="4"/>
        <v/>
      </c>
      <c r="G91" s="280"/>
      <c r="H91" s="36"/>
      <c r="I91" s="36"/>
      <c r="J91" s="108">
        <f t="shared" si="5"/>
        <v>0</v>
      </c>
      <c r="K91" s="282"/>
      <c r="L91" s="304">
        <f t="shared" si="6"/>
        <v>0</v>
      </c>
      <c r="M91" s="283"/>
      <c r="N91" s="20"/>
      <c r="O91" s="107" t="str">
        <f t="shared" si="7"/>
        <v/>
      </c>
      <c r="P91" s="21"/>
      <c r="Q91" s="22"/>
      <c r="R91" s="23"/>
    </row>
    <row r="92" spans="1:18" s="24" customFormat="1" ht="6.6" customHeight="1" x14ac:dyDescent="0.25">
      <c r="A92" s="279"/>
      <c r="B92" s="280"/>
      <c r="C92" s="281"/>
      <c r="D92" s="280"/>
      <c r="E92" s="280"/>
      <c r="F92" s="106" t="str">
        <f t="shared" si="4"/>
        <v/>
      </c>
      <c r="G92" s="280"/>
      <c r="H92" s="36"/>
      <c r="I92" s="36"/>
      <c r="J92" s="108">
        <f t="shared" si="5"/>
        <v>0</v>
      </c>
      <c r="K92" s="282"/>
      <c r="L92" s="304">
        <f t="shared" si="6"/>
        <v>0</v>
      </c>
      <c r="M92" s="283"/>
      <c r="N92" s="20"/>
      <c r="O92" s="107" t="str">
        <f t="shared" si="7"/>
        <v/>
      </c>
      <c r="P92" s="21"/>
      <c r="Q92" s="22"/>
      <c r="R92" s="23"/>
    </row>
    <row r="93" spans="1:18" s="24" customFormat="1" ht="6.6" customHeight="1" x14ac:dyDescent="0.25">
      <c r="A93" s="279"/>
      <c r="B93" s="280"/>
      <c r="C93" s="281"/>
      <c r="D93" s="280"/>
      <c r="E93" s="280"/>
      <c r="F93" s="106" t="str">
        <f t="shared" si="4"/>
        <v/>
      </c>
      <c r="G93" s="280"/>
      <c r="H93" s="36"/>
      <c r="I93" s="36"/>
      <c r="J93" s="108">
        <f t="shared" si="5"/>
        <v>0</v>
      </c>
      <c r="K93" s="282"/>
      <c r="L93" s="304">
        <f t="shared" si="6"/>
        <v>0</v>
      </c>
      <c r="M93" s="283"/>
      <c r="N93" s="20"/>
      <c r="O93" s="107" t="str">
        <f t="shared" si="7"/>
        <v/>
      </c>
      <c r="P93" s="21"/>
      <c r="Q93" s="22"/>
      <c r="R93" s="23"/>
    </row>
    <row r="94" spans="1:18" s="24" customFormat="1" ht="6.6" customHeight="1" x14ac:dyDescent="0.25">
      <c r="A94" s="279"/>
      <c r="B94" s="280"/>
      <c r="C94" s="281"/>
      <c r="D94" s="280"/>
      <c r="E94" s="280"/>
      <c r="F94" s="106" t="str">
        <f t="shared" si="4"/>
        <v/>
      </c>
      <c r="G94" s="280"/>
      <c r="H94" s="36"/>
      <c r="I94" s="36"/>
      <c r="J94" s="108">
        <f t="shared" si="5"/>
        <v>0</v>
      </c>
      <c r="K94" s="282"/>
      <c r="L94" s="304">
        <f t="shared" si="6"/>
        <v>0</v>
      </c>
      <c r="M94" s="283"/>
      <c r="N94" s="20"/>
      <c r="O94" s="107" t="str">
        <f t="shared" si="7"/>
        <v/>
      </c>
      <c r="P94" s="21"/>
      <c r="Q94" s="22"/>
      <c r="R94" s="23"/>
    </row>
    <row r="95" spans="1:18" s="24" customFormat="1" ht="6.6" customHeight="1" x14ac:dyDescent="0.25">
      <c r="A95" s="279"/>
      <c r="B95" s="280"/>
      <c r="C95" s="281"/>
      <c r="D95" s="280"/>
      <c r="E95" s="280"/>
      <c r="F95" s="106" t="str">
        <f t="shared" si="4"/>
        <v/>
      </c>
      <c r="G95" s="280"/>
      <c r="H95" s="36"/>
      <c r="I95" s="36"/>
      <c r="J95" s="108">
        <f t="shared" si="5"/>
        <v>0</v>
      </c>
      <c r="K95" s="282"/>
      <c r="L95" s="304">
        <f t="shared" si="6"/>
        <v>0</v>
      </c>
      <c r="M95" s="283"/>
      <c r="N95" s="20"/>
      <c r="O95" s="107" t="str">
        <f t="shared" si="7"/>
        <v/>
      </c>
      <c r="P95" s="21"/>
      <c r="Q95" s="22"/>
      <c r="R95" s="23"/>
    </row>
    <row r="96" spans="1:18" s="24" customFormat="1" ht="6.6" customHeight="1" x14ac:dyDescent="0.25">
      <c r="A96" s="279"/>
      <c r="B96" s="280"/>
      <c r="C96" s="281"/>
      <c r="D96" s="280"/>
      <c r="E96" s="280"/>
      <c r="F96" s="106" t="str">
        <f t="shared" si="4"/>
        <v/>
      </c>
      <c r="G96" s="280"/>
      <c r="H96" s="36"/>
      <c r="I96" s="36"/>
      <c r="J96" s="108">
        <f t="shared" si="5"/>
        <v>0</v>
      </c>
      <c r="K96" s="282"/>
      <c r="L96" s="304">
        <f t="shared" si="6"/>
        <v>0</v>
      </c>
      <c r="M96" s="283"/>
      <c r="N96" s="20"/>
      <c r="O96" s="107" t="str">
        <f t="shared" si="7"/>
        <v/>
      </c>
      <c r="P96" s="21"/>
      <c r="Q96" s="22"/>
      <c r="R96" s="23"/>
    </row>
    <row r="97" spans="1:18" s="24" customFormat="1" ht="6.6" customHeight="1" x14ac:dyDescent="0.25">
      <c r="A97" s="279"/>
      <c r="B97" s="280"/>
      <c r="C97" s="281"/>
      <c r="D97" s="280"/>
      <c r="E97" s="280"/>
      <c r="F97" s="106" t="str">
        <f t="shared" si="4"/>
        <v/>
      </c>
      <c r="G97" s="280"/>
      <c r="H97" s="36"/>
      <c r="I97" s="36"/>
      <c r="J97" s="108">
        <f t="shared" si="5"/>
        <v>0</v>
      </c>
      <c r="K97" s="282"/>
      <c r="L97" s="304">
        <f t="shared" si="6"/>
        <v>0</v>
      </c>
      <c r="M97" s="283"/>
      <c r="N97" s="20"/>
      <c r="O97" s="107" t="str">
        <f t="shared" si="7"/>
        <v/>
      </c>
      <c r="P97" s="21"/>
      <c r="Q97" s="22"/>
      <c r="R97" s="23"/>
    </row>
    <row r="98" spans="1:18" s="24" customFormat="1" ht="6.6" customHeight="1" x14ac:dyDescent="0.25">
      <c r="A98" s="279"/>
      <c r="B98" s="280"/>
      <c r="C98" s="281"/>
      <c r="D98" s="280"/>
      <c r="E98" s="280"/>
      <c r="F98" s="106" t="str">
        <f t="shared" si="4"/>
        <v/>
      </c>
      <c r="G98" s="280"/>
      <c r="H98" s="36"/>
      <c r="I98" s="36"/>
      <c r="J98" s="108">
        <f t="shared" si="5"/>
        <v>0</v>
      </c>
      <c r="K98" s="282"/>
      <c r="L98" s="304">
        <f t="shared" si="6"/>
        <v>0</v>
      </c>
      <c r="M98" s="283"/>
      <c r="N98" s="20"/>
      <c r="O98" s="107" t="str">
        <f t="shared" si="7"/>
        <v/>
      </c>
      <c r="P98" s="21"/>
      <c r="Q98" s="22"/>
      <c r="R98" s="23"/>
    </row>
    <row r="99" spans="1:18" s="24" customFormat="1" ht="6.6" customHeight="1" x14ac:dyDescent="0.25">
      <c r="A99" s="279"/>
      <c r="B99" s="280"/>
      <c r="C99" s="281"/>
      <c r="D99" s="280"/>
      <c r="E99" s="280"/>
      <c r="F99" s="106" t="str">
        <f t="shared" si="4"/>
        <v/>
      </c>
      <c r="G99" s="280"/>
      <c r="H99" s="36"/>
      <c r="I99" s="36"/>
      <c r="J99" s="108">
        <f t="shared" si="5"/>
        <v>0</v>
      </c>
      <c r="K99" s="282"/>
      <c r="L99" s="304">
        <f t="shared" si="6"/>
        <v>0</v>
      </c>
      <c r="M99" s="283"/>
      <c r="N99" s="20"/>
      <c r="O99" s="107" t="str">
        <f t="shared" si="7"/>
        <v/>
      </c>
      <c r="P99" s="21"/>
      <c r="Q99" s="22"/>
      <c r="R99" s="23"/>
    </row>
    <row r="100" spans="1:18" s="24" customFormat="1" ht="6.6" customHeight="1" x14ac:dyDescent="0.25">
      <c r="A100" s="279"/>
      <c r="B100" s="280"/>
      <c r="C100" s="281"/>
      <c r="D100" s="280"/>
      <c r="E100" s="280"/>
      <c r="F100" s="106" t="str">
        <f t="shared" si="4"/>
        <v/>
      </c>
      <c r="G100" s="280"/>
      <c r="H100" s="36"/>
      <c r="I100" s="36"/>
      <c r="J100" s="108">
        <f t="shared" si="5"/>
        <v>0</v>
      </c>
      <c r="K100" s="282"/>
      <c r="L100" s="304">
        <f t="shared" si="6"/>
        <v>0</v>
      </c>
      <c r="M100" s="283"/>
      <c r="N100" s="20"/>
      <c r="O100" s="107" t="str">
        <f t="shared" si="7"/>
        <v/>
      </c>
      <c r="P100" s="21"/>
      <c r="Q100" s="22"/>
      <c r="R100" s="23"/>
    </row>
    <row r="101" spans="1:18" s="24" customFormat="1" ht="6.6" customHeight="1" x14ac:dyDescent="0.25">
      <c r="A101" s="279"/>
      <c r="B101" s="280"/>
      <c r="C101" s="281"/>
      <c r="D101" s="280"/>
      <c r="E101" s="280"/>
      <c r="F101" s="106" t="str">
        <f t="shared" si="4"/>
        <v/>
      </c>
      <c r="G101" s="280"/>
      <c r="H101" s="36"/>
      <c r="I101" s="36"/>
      <c r="J101" s="108">
        <f t="shared" si="5"/>
        <v>0</v>
      </c>
      <c r="K101" s="282"/>
      <c r="L101" s="304">
        <f t="shared" si="6"/>
        <v>0</v>
      </c>
      <c r="M101" s="283"/>
      <c r="N101" s="20"/>
      <c r="O101" s="107" t="str">
        <f t="shared" si="7"/>
        <v/>
      </c>
      <c r="P101" s="21"/>
      <c r="Q101" s="22"/>
      <c r="R101" s="23"/>
    </row>
    <row r="102" spans="1:18" s="24" customFormat="1" ht="6.6" customHeight="1" x14ac:dyDescent="0.25">
      <c r="A102" s="279"/>
      <c r="B102" s="280"/>
      <c r="C102" s="281"/>
      <c r="D102" s="280"/>
      <c r="E102" s="280"/>
      <c r="F102" s="106" t="str">
        <f t="shared" si="4"/>
        <v/>
      </c>
      <c r="G102" s="280"/>
      <c r="H102" s="36"/>
      <c r="I102" s="36"/>
      <c r="J102" s="108">
        <f t="shared" si="5"/>
        <v>0</v>
      </c>
      <c r="K102" s="282"/>
      <c r="L102" s="304">
        <f t="shared" si="6"/>
        <v>0</v>
      </c>
      <c r="M102" s="283"/>
      <c r="N102" s="20"/>
      <c r="O102" s="107" t="str">
        <f t="shared" si="7"/>
        <v/>
      </c>
      <c r="P102" s="21"/>
      <c r="Q102" s="22"/>
      <c r="R102" s="23"/>
    </row>
    <row r="103" spans="1:18" s="24" customFormat="1" ht="6.6" customHeight="1" x14ac:dyDescent="0.25">
      <c r="A103" s="279"/>
      <c r="B103" s="280"/>
      <c r="C103" s="281"/>
      <c r="D103" s="280"/>
      <c r="E103" s="280"/>
      <c r="F103" s="106" t="str">
        <f t="shared" si="4"/>
        <v/>
      </c>
      <c r="G103" s="280"/>
      <c r="H103" s="36"/>
      <c r="I103" s="36"/>
      <c r="J103" s="108">
        <f t="shared" si="5"/>
        <v>0</v>
      </c>
      <c r="K103" s="282"/>
      <c r="L103" s="304">
        <f t="shared" si="6"/>
        <v>0</v>
      </c>
      <c r="M103" s="283"/>
      <c r="N103" s="20"/>
      <c r="O103" s="107" t="str">
        <f t="shared" si="7"/>
        <v/>
      </c>
      <c r="P103" s="21"/>
      <c r="Q103" s="22"/>
      <c r="R103" s="23"/>
    </row>
    <row r="104" spans="1:18" s="24" customFormat="1" ht="6.6" customHeight="1" x14ac:dyDescent="0.25">
      <c r="A104" s="279"/>
      <c r="B104" s="280"/>
      <c r="C104" s="281"/>
      <c r="D104" s="280"/>
      <c r="E104" s="280"/>
      <c r="F104" s="106" t="str">
        <f t="shared" si="4"/>
        <v/>
      </c>
      <c r="G104" s="280"/>
      <c r="H104" s="36"/>
      <c r="I104" s="36"/>
      <c r="J104" s="108">
        <f t="shared" si="5"/>
        <v>0</v>
      </c>
      <c r="K104" s="282"/>
      <c r="L104" s="304">
        <f t="shared" si="6"/>
        <v>0</v>
      </c>
      <c r="M104" s="283"/>
      <c r="N104" s="20"/>
      <c r="O104" s="107" t="str">
        <f t="shared" si="7"/>
        <v/>
      </c>
      <c r="P104" s="21"/>
      <c r="Q104" s="22"/>
      <c r="R104" s="23"/>
    </row>
    <row r="105" spans="1:18" s="24" customFormat="1" ht="6.6" customHeight="1" x14ac:dyDescent="0.25">
      <c r="A105" s="279"/>
      <c r="B105" s="280"/>
      <c r="C105" s="281"/>
      <c r="D105" s="280"/>
      <c r="E105" s="280"/>
      <c r="F105" s="106" t="str">
        <f t="shared" si="4"/>
        <v/>
      </c>
      <c r="G105" s="280"/>
      <c r="H105" s="36"/>
      <c r="I105" s="36"/>
      <c r="J105" s="108">
        <f t="shared" si="5"/>
        <v>0</v>
      </c>
      <c r="K105" s="282"/>
      <c r="L105" s="304">
        <f t="shared" si="6"/>
        <v>0</v>
      </c>
      <c r="M105" s="283"/>
      <c r="N105" s="20"/>
      <c r="O105" s="107" t="str">
        <f t="shared" si="7"/>
        <v/>
      </c>
      <c r="P105" s="21"/>
      <c r="Q105" s="22"/>
      <c r="R105" s="23"/>
    </row>
    <row r="106" spans="1:18" s="24" customFormat="1" ht="6.6" customHeight="1" x14ac:dyDescent="0.25">
      <c r="A106" s="279"/>
      <c r="B106" s="280"/>
      <c r="C106" s="281"/>
      <c r="D106" s="280"/>
      <c r="E106" s="280"/>
      <c r="F106" s="106" t="str">
        <f t="shared" si="4"/>
        <v/>
      </c>
      <c r="G106" s="280"/>
      <c r="H106" s="36"/>
      <c r="I106" s="36"/>
      <c r="J106" s="108">
        <f t="shared" si="5"/>
        <v>0</v>
      </c>
      <c r="K106" s="282"/>
      <c r="L106" s="304">
        <f t="shared" si="6"/>
        <v>0</v>
      </c>
      <c r="M106" s="283"/>
      <c r="N106" s="20"/>
      <c r="O106" s="107" t="str">
        <f t="shared" si="7"/>
        <v/>
      </c>
      <c r="P106" s="21"/>
      <c r="Q106" s="22"/>
      <c r="R106" s="23"/>
    </row>
    <row r="107" spans="1:18" s="24" customFormat="1" ht="6.6" customHeight="1" x14ac:dyDescent="0.25">
      <c r="A107" s="279"/>
      <c r="B107" s="280"/>
      <c r="C107" s="281"/>
      <c r="D107" s="280"/>
      <c r="E107" s="280"/>
      <c r="F107" s="106" t="str">
        <f t="shared" si="4"/>
        <v/>
      </c>
      <c r="G107" s="280"/>
      <c r="H107" s="36"/>
      <c r="I107" s="36"/>
      <c r="J107" s="108">
        <f t="shared" si="5"/>
        <v>0</v>
      </c>
      <c r="K107" s="282"/>
      <c r="L107" s="304">
        <f t="shared" si="6"/>
        <v>0</v>
      </c>
      <c r="M107" s="283"/>
      <c r="N107" s="20"/>
      <c r="O107" s="107" t="str">
        <f t="shared" si="7"/>
        <v/>
      </c>
      <c r="P107" s="21"/>
      <c r="Q107" s="22"/>
      <c r="R107" s="23"/>
    </row>
    <row r="108" spans="1:18" s="24" customFormat="1" ht="6.6" customHeight="1" x14ac:dyDescent="0.25">
      <c r="A108" s="279"/>
      <c r="B108" s="280"/>
      <c r="C108" s="281"/>
      <c r="D108" s="280"/>
      <c r="E108" s="280"/>
      <c r="F108" s="106" t="str">
        <f t="shared" si="4"/>
        <v/>
      </c>
      <c r="G108" s="280"/>
      <c r="H108" s="36"/>
      <c r="I108" s="36"/>
      <c r="J108" s="108">
        <f t="shared" si="5"/>
        <v>0</v>
      </c>
      <c r="K108" s="282"/>
      <c r="L108" s="304">
        <f t="shared" si="6"/>
        <v>0</v>
      </c>
      <c r="M108" s="283"/>
      <c r="N108" s="20"/>
      <c r="O108" s="107" t="str">
        <f t="shared" si="7"/>
        <v/>
      </c>
      <c r="P108" s="21"/>
      <c r="Q108" s="22"/>
      <c r="R108" s="23"/>
    </row>
    <row r="109" spans="1:18" s="24" customFormat="1" ht="6.6" customHeight="1" x14ac:dyDescent="0.25">
      <c r="A109" s="279"/>
      <c r="B109" s="280"/>
      <c r="C109" s="281"/>
      <c r="D109" s="280"/>
      <c r="E109" s="280"/>
      <c r="F109" s="106" t="str">
        <f t="shared" si="4"/>
        <v/>
      </c>
      <c r="G109" s="280"/>
      <c r="H109" s="36"/>
      <c r="I109" s="36"/>
      <c r="J109" s="108">
        <f t="shared" si="5"/>
        <v>0</v>
      </c>
      <c r="K109" s="282"/>
      <c r="L109" s="304">
        <f t="shared" si="6"/>
        <v>0</v>
      </c>
      <c r="M109" s="283"/>
      <c r="N109" s="20"/>
      <c r="O109" s="107" t="str">
        <f t="shared" si="7"/>
        <v/>
      </c>
      <c r="P109" s="21"/>
      <c r="Q109" s="22"/>
      <c r="R109" s="23"/>
    </row>
    <row r="110" spans="1:18" s="24" customFormat="1" ht="6.6" customHeight="1" x14ac:dyDescent="0.25">
      <c r="A110" s="279"/>
      <c r="B110" s="280"/>
      <c r="C110" s="281"/>
      <c r="D110" s="280"/>
      <c r="E110" s="280"/>
      <c r="F110" s="106" t="str">
        <f t="shared" si="4"/>
        <v/>
      </c>
      <c r="G110" s="280"/>
      <c r="H110" s="36"/>
      <c r="I110" s="36"/>
      <c r="J110" s="108">
        <f t="shared" si="5"/>
        <v>0</v>
      </c>
      <c r="K110" s="282"/>
      <c r="L110" s="304">
        <f t="shared" si="6"/>
        <v>0</v>
      </c>
      <c r="M110" s="283"/>
      <c r="N110" s="20"/>
      <c r="O110" s="107" t="str">
        <f t="shared" si="7"/>
        <v/>
      </c>
      <c r="P110" s="21"/>
      <c r="Q110" s="22"/>
      <c r="R110" s="23"/>
    </row>
    <row r="111" spans="1:18" s="24" customFormat="1" ht="6.6" customHeight="1" x14ac:dyDescent="0.25">
      <c r="A111" s="279"/>
      <c r="B111" s="280"/>
      <c r="C111" s="281"/>
      <c r="D111" s="280"/>
      <c r="E111" s="280"/>
      <c r="F111" s="106" t="str">
        <f t="shared" si="4"/>
        <v/>
      </c>
      <c r="G111" s="280"/>
      <c r="H111" s="36"/>
      <c r="I111" s="36"/>
      <c r="J111" s="108">
        <f t="shared" si="5"/>
        <v>0</v>
      </c>
      <c r="K111" s="282"/>
      <c r="L111" s="304">
        <f t="shared" si="6"/>
        <v>0</v>
      </c>
      <c r="M111" s="283"/>
      <c r="N111" s="20"/>
      <c r="O111" s="107" t="str">
        <f t="shared" si="7"/>
        <v/>
      </c>
      <c r="P111" s="21"/>
      <c r="Q111" s="22"/>
      <c r="R111" s="23"/>
    </row>
    <row r="112" spans="1:18" s="24" customFormat="1" ht="6.6" customHeight="1" x14ac:dyDescent="0.25">
      <c r="A112" s="279"/>
      <c r="B112" s="280"/>
      <c r="C112" s="281"/>
      <c r="D112" s="280"/>
      <c r="E112" s="280"/>
      <c r="F112" s="106" t="str">
        <f t="shared" si="4"/>
        <v/>
      </c>
      <c r="G112" s="280"/>
      <c r="H112" s="36"/>
      <c r="I112" s="36"/>
      <c r="J112" s="108">
        <f t="shared" ref="J112" si="8">ROUND(SUM(H112+I112),2)</f>
        <v>0</v>
      </c>
      <c r="K112" s="282"/>
      <c r="L112" s="304">
        <f t="shared" si="6"/>
        <v>0</v>
      </c>
      <c r="M112" s="283"/>
      <c r="N112" s="20"/>
      <c r="O112" s="107" t="str">
        <f t="shared" si="7"/>
        <v/>
      </c>
      <c r="P112" s="21"/>
      <c r="Q112" s="22"/>
      <c r="R112" s="23"/>
    </row>
    <row r="113" spans="1:18" s="274" customFormat="1" x14ac:dyDescent="0.25">
      <c r="A113" s="225" t="s">
        <v>68</v>
      </c>
      <c r="B113" s="226"/>
      <c r="C113" s="226"/>
      <c r="D113" s="227"/>
      <c r="E113" s="227"/>
      <c r="F113" s="228" t="str">
        <f t="shared" ref="F113" si="9">IF(AND(D113&lt;&gt;"",E113&lt;&gt;""),IF(OR(D113&lt;$D$5,D113&gt;$D$6),"date d'émission de la facture inéligible",IF(OR(E113&lt;$D$5,E113&gt;$D$7),"date d'acquittement inéligible",IF(D113&lt;=E113,"","pourquoi l'acquittement est intervenu avant l'émission de la facture?"))),"")</f>
        <v/>
      </c>
      <c r="G113" s="227"/>
      <c r="H113" s="229"/>
      <c r="I113" s="229"/>
      <c r="J113" s="230">
        <f>ROUND(0.000000001,2)</f>
        <v>0</v>
      </c>
      <c r="K113" s="230"/>
      <c r="L113" s="230">
        <f>ROUND(0.000000001,2)</f>
        <v>0</v>
      </c>
      <c r="M113" s="231"/>
      <c r="N113" s="226"/>
      <c r="O113" s="204" t="str">
        <f t="shared" ref="O113" si="10">IF(N113&lt;&gt;"",ROUND(K113-N113,2),"")</f>
        <v/>
      </c>
      <c r="P113" s="232"/>
      <c r="Q113" s="233"/>
      <c r="R113" s="273"/>
    </row>
    <row r="114" spans="1:18" s="34" customFormat="1" ht="27" customHeight="1" x14ac:dyDescent="0.3">
      <c r="A114" s="27" t="s">
        <v>40</v>
      </c>
      <c r="B114" s="28"/>
      <c r="C114" s="119" t="s">
        <v>41</v>
      </c>
      <c r="D114" s="120" t="str">
        <f>IF(MIN(D78:D113)=0,"",MIN(D78:D113))</f>
        <v/>
      </c>
      <c r="E114" s="121" t="str">
        <f>IF(MAX(E78:E113)=0,"",MAX(E78:E113))</f>
        <v/>
      </c>
      <c r="F114" s="28"/>
      <c r="G114" s="28"/>
      <c r="H114" s="29"/>
      <c r="I114" s="192" t="s">
        <v>209</v>
      </c>
      <c r="J114" s="200">
        <f>SUM(J78:J113)</f>
        <v>0</v>
      </c>
      <c r="K114" s="220">
        <f>SUM(K78:K113)</f>
        <v>0</v>
      </c>
      <c r="L114" s="200">
        <f>SUM(L78:L113)</f>
        <v>0</v>
      </c>
      <c r="M114" s="30"/>
      <c r="N114" s="37"/>
      <c r="O114" s="194">
        <f>SUM(O78:O113)</f>
        <v>0</v>
      </c>
      <c r="P114" s="31"/>
      <c r="Q114" s="32"/>
      <c r="R114" s="33"/>
    </row>
    <row r="115" spans="1:18" s="267" customFormat="1" ht="21.15" customHeight="1" x14ac:dyDescent="0.3">
      <c r="A115" s="289" t="s">
        <v>43</v>
      </c>
      <c r="B115" s="263" t="s">
        <v>222</v>
      </c>
      <c r="C115" s="262"/>
      <c r="D115" s="262"/>
      <c r="E115" s="262"/>
      <c r="F115" s="262"/>
      <c r="G115" s="262"/>
      <c r="H115" s="262"/>
      <c r="I115" s="262"/>
      <c r="J115" s="262"/>
      <c r="K115" s="262"/>
      <c r="L115" s="262"/>
      <c r="M115" s="262"/>
      <c r="N115" s="264"/>
      <c r="O115" s="262"/>
      <c r="P115" s="262"/>
      <c r="Q115" s="265"/>
      <c r="R115" s="266"/>
    </row>
    <row r="116" spans="1:18" s="267" customFormat="1" ht="21.15" customHeight="1" x14ac:dyDescent="0.3">
      <c r="A116" s="289" t="s">
        <v>63</v>
      </c>
      <c r="B116" s="263" t="s">
        <v>222</v>
      </c>
      <c r="C116" s="262"/>
      <c r="D116" s="262"/>
      <c r="E116" s="262"/>
      <c r="F116" s="268"/>
      <c r="G116" s="262"/>
      <c r="H116" s="262"/>
      <c r="I116" s="262"/>
      <c r="J116" s="262"/>
      <c r="K116" s="262"/>
      <c r="L116" s="268"/>
      <c r="M116" s="268"/>
      <c r="N116" s="264"/>
      <c r="O116" s="262"/>
      <c r="P116" s="262"/>
      <c r="Q116" s="265"/>
      <c r="R116" s="266"/>
    </row>
    <row r="117" spans="1:18" s="24" customFormat="1" x14ac:dyDescent="0.25">
      <c r="A117" s="279"/>
      <c r="B117" s="280"/>
      <c r="C117" s="281"/>
      <c r="D117" s="280"/>
      <c r="E117" s="280"/>
      <c r="F117" s="106" t="str">
        <f>IF(AND(D117&lt;&gt;"",E117&lt;&gt;""),IF(OR(D117&lt;$D$5,D117&gt;$D$6),"date d'émission de la facture inéligible",IF(OR(E117&lt;$D$5,E117&gt;$D$7),"date d'acquittement inéligible",IF(D117&lt;=E117,"","pourquoi l'acquittement est intervenu avant l'émission de la facture?"))),"")</f>
        <v/>
      </c>
      <c r="G117" s="280"/>
      <c r="H117" s="36"/>
      <c r="I117" s="36"/>
      <c r="J117" s="108">
        <f>ROUND(SUM(H117+I117),2)</f>
        <v>0</v>
      </c>
      <c r="K117" s="282"/>
      <c r="L117" s="304">
        <f>IF(K117&gt;J117,"montant présenté supérieur au TTC,corrigez votre saisie",ROUND(J117-K117,2))</f>
        <v>0</v>
      </c>
      <c r="M117" s="283"/>
      <c r="N117" s="20"/>
      <c r="O117" s="107" t="str">
        <f>IF(N117&lt;&gt;"",ROUND(K117-N117,2),"")</f>
        <v/>
      </c>
      <c r="P117" s="21"/>
      <c r="Q117" s="22"/>
      <c r="R117" s="23"/>
    </row>
    <row r="118" spans="1:18" s="24" customFormat="1" x14ac:dyDescent="0.25">
      <c r="A118" s="279"/>
      <c r="B118" s="280"/>
      <c r="C118" s="281"/>
      <c r="D118" s="280"/>
      <c r="E118" s="280"/>
      <c r="F118" s="106" t="str">
        <f t="shared" ref="F118:F151" si="11">IF(AND(D118&lt;&gt;"",E118&lt;&gt;""),IF(OR(D118&lt;$D$5,D118&gt;$D$6),"date d'émission de la facture inéligible",IF(OR(E118&lt;$D$5,E118&gt;$D$7),"date d'acquittement inéligible",IF(D118&lt;=E118,"","pourquoi l'acquittement est intervenu avant l'émission de la facture?"))),"")</f>
        <v/>
      </c>
      <c r="G118" s="280"/>
      <c r="H118" s="36"/>
      <c r="I118" s="36"/>
      <c r="J118" s="108">
        <f t="shared" ref="J118:J151" si="12">ROUND(SUM(H118+I118),2)</f>
        <v>0</v>
      </c>
      <c r="K118" s="282"/>
      <c r="L118" s="304">
        <f t="shared" ref="L118:L151" si="13">IF(K118&gt;J118,"montant présenté supérieur au TTC,corrigez votre saisie",ROUND(J118-K118,2))</f>
        <v>0</v>
      </c>
      <c r="M118" s="283"/>
      <c r="N118" s="20"/>
      <c r="O118" s="107" t="str">
        <f t="shared" ref="O118:O151" si="14">IF(N118&lt;&gt;"",ROUND(K118-N118,2),"")</f>
        <v/>
      </c>
      <c r="P118" s="21"/>
      <c r="Q118" s="22"/>
      <c r="R118" s="23"/>
    </row>
    <row r="119" spans="1:18" s="24" customFormat="1" x14ac:dyDescent="0.25">
      <c r="A119" s="279"/>
      <c r="B119" s="280"/>
      <c r="C119" s="281"/>
      <c r="D119" s="280"/>
      <c r="E119" s="280"/>
      <c r="F119" s="106" t="str">
        <f t="shared" si="11"/>
        <v/>
      </c>
      <c r="G119" s="280"/>
      <c r="H119" s="36"/>
      <c r="I119" s="36"/>
      <c r="J119" s="108">
        <f t="shared" si="12"/>
        <v>0</v>
      </c>
      <c r="K119" s="282"/>
      <c r="L119" s="304">
        <f t="shared" si="13"/>
        <v>0</v>
      </c>
      <c r="M119" s="283"/>
      <c r="N119" s="20"/>
      <c r="O119" s="107" t="str">
        <f t="shared" si="14"/>
        <v/>
      </c>
      <c r="P119" s="21"/>
      <c r="Q119" s="22"/>
      <c r="R119" s="23"/>
    </row>
    <row r="120" spans="1:18" s="24" customFormat="1" x14ac:dyDescent="0.25">
      <c r="A120" s="279"/>
      <c r="B120" s="280"/>
      <c r="C120" s="281"/>
      <c r="D120" s="280"/>
      <c r="E120" s="280"/>
      <c r="F120" s="106" t="str">
        <f t="shared" si="11"/>
        <v/>
      </c>
      <c r="G120" s="280"/>
      <c r="H120" s="36"/>
      <c r="I120" s="36"/>
      <c r="J120" s="108">
        <f t="shared" si="12"/>
        <v>0</v>
      </c>
      <c r="K120" s="282"/>
      <c r="L120" s="304">
        <f t="shared" si="13"/>
        <v>0</v>
      </c>
      <c r="M120" s="283"/>
      <c r="N120" s="20"/>
      <c r="O120" s="107" t="str">
        <f t="shared" si="14"/>
        <v/>
      </c>
      <c r="P120" s="21"/>
      <c r="Q120" s="22"/>
      <c r="R120" s="23"/>
    </row>
    <row r="121" spans="1:18" s="24" customFormat="1" ht="4.8" customHeight="1" x14ac:dyDescent="0.25">
      <c r="A121" s="279"/>
      <c r="B121" s="280"/>
      <c r="C121" s="281"/>
      <c r="D121" s="280"/>
      <c r="E121" s="280"/>
      <c r="F121" s="106" t="str">
        <f t="shared" si="11"/>
        <v/>
      </c>
      <c r="G121" s="280"/>
      <c r="H121" s="36"/>
      <c r="I121" s="36"/>
      <c r="J121" s="108">
        <f t="shared" si="12"/>
        <v>0</v>
      </c>
      <c r="K121" s="282"/>
      <c r="L121" s="304">
        <f t="shared" si="13"/>
        <v>0</v>
      </c>
      <c r="M121" s="283"/>
      <c r="N121" s="20"/>
      <c r="O121" s="107" t="str">
        <f t="shared" si="14"/>
        <v/>
      </c>
      <c r="P121" s="21"/>
      <c r="Q121" s="22"/>
      <c r="R121" s="23"/>
    </row>
    <row r="122" spans="1:18" s="24" customFormat="1" ht="4.8" customHeight="1" x14ac:dyDescent="0.25">
      <c r="A122" s="279"/>
      <c r="B122" s="280"/>
      <c r="C122" s="281"/>
      <c r="D122" s="280"/>
      <c r="E122" s="280"/>
      <c r="F122" s="106" t="str">
        <f t="shared" si="11"/>
        <v/>
      </c>
      <c r="G122" s="280"/>
      <c r="H122" s="36"/>
      <c r="I122" s="36"/>
      <c r="J122" s="108">
        <f t="shared" si="12"/>
        <v>0</v>
      </c>
      <c r="K122" s="282"/>
      <c r="L122" s="304">
        <f t="shared" si="13"/>
        <v>0</v>
      </c>
      <c r="M122" s="283"/>
      <c r="N122" s="20"/>
      <c r="O122" s="107" t="str">
        <f t="shared" si="14"/>
        <v/>
      </c>
      <c r="P122" s="21"/>
      <c r="Q122" s="22"/>
      <c r="R122" s="23"/>
    </row>
    <row r="123" spans="1:18" s="24" customFormat="1" ht="4.8" customHeight="1" x14ac:dyDescent="0.25">
      <c r="A123" s="279"/>
      <c r="B123" s="280"/>
      <c r="C123" s="281"/>
      <c r="D123" s="280"/>
      <c r="E123" s="280"/>
      <c r="F123" s="106" t="str">
        <f t="shared" si="11"/>
        <v/>
      </c>
      <c r="G123" s="280"/>
      <c r="H123" s="36"/>
      <c r="I123" s="36"/>
      <c r="J123" s="108">
        <f t="shared" si="12"/>
        <v>0</v>
      </c>
      <c r="K123" s="282"/>
      <c r="L123" s="304">
        <f t="shared" si="13"/>
        <v>0</v>
      </c>
      <c r="M123" s="283"/>
      <c r="N123" s="20"/>
      <c r="O123" s="107" t="str">
        <f t="shared" si="14"/>
        <v/>
      </c>
      <c r="P123" s="21"/>
      <c r="Q123" s="22"/>
      <c r="R123" s="23"/>
    </row>
    <row r="124" spans="1:18" s="24" customFormat="1" ht="4.8" customHeight="1" x14ac:dyDescent="0.25">
      <c r="A124" s="279"/>
      <c r="B124" s="280"/>
      <c r="C124" s="281"/>
      <c r="D124" s="280"/>
      <c r="E124" s="280"/>
      <c r="F124" s="106" t="str">
        <f t="shared" si="11"/>
        <v/>
      </c>
      <c r="G124" s="280"/>
      <c r="H124" s="36"/>
      <c r="I124" s="36"/>
      <c r="J124" s="108">
        <f t="shared" si="12"/>
        <v>0</v>
      </c>
      <c r="K124" s="282"/>
      <c r="L124" s="304">
        <f t="shared" si="13"/>
        <v>0</v>
      </c>
      <c r="M124" s="283"/>
      <c r="N124" s="20"/>
      <c r="O124" s="107" t="str">
        <f t="shared" si="14"/>
        <v/>
      </c>
      <c r="P124" s="21"/>
      <c r="Q124" s="22"/>
      <c r="R124" s="23"/>
    </row>
    <row r="125" spans="1:18" s="24" customFormat="1" ht="4.8" customHeight="1" x14ac:dyDescent="0.25">
      <c r="A125" s="279"/>
      <c r="B125" s="280"/>
      <c r="C125" s="281"/>
      <c r="D125" s="280"/>
      <c r="E125" s="280"/>
      <c r="F125" s="106" t="str">
        <f t="shared" si="11"/>
        <v/>
      </c>
      <c r="G125" s="280"/>
      <c r="H125" s="36"/>
      <c r="I125" s="36"/>
      <c r="J125" s="108">
        <f t="shared" si="12"/>
        <v>0</v>
      </c>
      <c r="K125" s="282"/>
      <c r="L125" s="304">
        <f t="shared" si="13"/>
        <v>0</v>
      </c>
      <c r="M125" s="283"/>
      <c r="N125" s="20"/>
      <c r="O125" s="107" t="str">
        <f t="shared" si="14"/>
        <v/>
      </c>
      <c r="P125" s="21"/>
      <c r="Q125" s="22"/>
      <c r="R125" s="23"/>
    </row>
    <row r="126" spans="1:18" s="24" customFormat="1" ht="4.8" customHeight="1" x14ac:dyDescent="0.25">
      <c r="A126" s="279"/>
      <c r="B126" s="280"/>
      <c r="C126" s="281"/>
      <c r="D126" s="280"/>
      <c r="E126" s="280"/>
      <c r="F126" s="106" t="str">
        <f t="shared" si="11"/>
        <v/>
      </c>
      <c r="G126" s="280"/>
      <c r="H126" s="36"/>
      <c r="I126" s="36"/>
      <c r="J126" s="108">
        <f t="shared" si="12"/>
        <v>0</v>
      </c>
      <c r="K126" s="282"/>
      <c r="L126" s="304">
        <f t="shared" si="13"/>
        <v>0</v>
      </c>
      <c r="M126" s="283"/>
      <c r="N126" s="20"/>
      <c r="O126" s="107" t="str">
        <f t="shared" si="14"/>
        <v/>
      </c>
      <c r="P126" s="21"/>
      <c r="Q126" s="22"/>
      <c r="R126" s="23"/>
    </row>
    <row r="127" spans="1:18" s="24" customFormat="1" ht="4.8" customHeight="1" x14ac:dyDescent="0.25">
      <c r="A127" s="279"/>
      <c r="B127" s="280"/>
      <c r="C127" s="281"/>
      <c r="D127" s="280"/>
      <c r="E127" s="280"/>
      <c r="F127" s="106" t="str">
        <f t="shared" si="11"/>
        <v/>
      </c>
      <c r="G127" s="280"/>
      <c r="H127" s="36"/>
      <c r="I127" s="36"/>
      <c r="J127" s="108">
        <f t="shared" si="12"/>
        <v>0</v>
      </c>
      <c r="K127" s="282"/>
      <c r="L127" s="304">
        <f t="shared" si="13"/>
        <v>0</v>
      </c>
      <c r="M127" s="283"/>
      <c r="N127" s="20"/>
      <c r="O127" s="107" t="str">
        <f t="shared" si="14"/>
        <v/>
      </c>
      <c r="P127" s="21"/>
      <c r="Q127" s="22"/>
      <c r="R127" s="23"/>
    </row>
    <row r="128" spans="1:18" s="24" customFormat="1" ht="4.8" customHeight="1" x14ac:dyDescent="0.25">
      <c r="A128" s="279"/>
      <c r="B128" s="280"/>
      <c r="C128" s="281"/>
      <c r="D128" s="280"/>
      <c r="E128" s="280"/>
      <c r="F128" s="106" t="str">
        <f t="shared" si="11"/>
        <v/>
      </c>
      <c r="G128" s="280"/>
      <c r="H128" s="36"/>
      <c r="I128" s="36"/>
      <c r="J128" s="108">
        <f t="shared" si="12"/>
        <v>0</v>
      </c>
      <c r="K128" s="282"/>
      <c r="L128" s="304">
        <f t="shared" si="13"/>
        <v>0</v>
      </c>
      <c r="M128" s="283"/>
      <c r="N128" s="20"/>
      <c r="O128" s="107" t="str">
        <f t="shared" si="14"/>
        <v/>
      </c>
      <c r="P128" s="21"/>
      <c r="Q128" s="22"/>
      <c r="R128" s="23"/>
    </row>
    <row r="129" spans="1:18" s="24" customFormat="1" ht="4.8" customHeight="1" x14ac:dyDescent="0.25">
      <c r="A129" s="279"/>
      <c r="B129" s="280"/>
      <c r="C129" s="281"/>
      <c r="D129" s="280"/>
      <c r="E129" s="280"/>
      <c r="F129" s="106" t="str">
        <f t="shared" si="11"/>
        <v/>
      </c>
      <c r="G129" s="280"/>
      <c r="H129" s="36"/>
      <c r="I129" s="36"/>
      <c r="J129" s="108">
        <f t="shared" si="12"/>
        <v>0</v>
      </c>
      <c r="K129" s="282"/>
      <c r="L129" s="304">
        <f t="shared" si="13"/>
        <v>0</v>
      </c>
      <c r="M129" s="283"/>
      <c r="N129" s="20"/>
      <c r="O129" s="107" t="str">
        <f t="shared" si="14"/>
        <v/>
      </c>
      <c r="P129" s="21"/>
      <c r="Q129" s="22"/>
      <c r="R129" s="23"/>
    </row>
    <row r="130" spans="1:18" s="24" customFormat="1" ht="4.8" customHeight="1" x14ac:dyDescent="0.25">
      <c r="A130" s="279"/>
      <c r="B130" s="280"/>
      <c r="C130" s="281"/>
      <c r="D130" s="280"/>
      <c r="E130" s="280"/>
      <c r="F130" s="106" t="str">
        <f t="shared" si="11"/>
        <v/>
      </c>
      <c r="G130" s="280"/>
      <c r="H130" s="36"/>
      <c r="I130" s="36"/>
      <c r="J130" s="108">
        <f t="shared" si="12"/>
        <v>0</v>
      </c>
      <c r="K130" s="282"/>
      <c r="L130" s="304">
        <f t="shared" si="13"/>
        <v>0</v>
      </c>
      <c r="M130" s="283"/>
      <c r="N130" s="20"/>
      <c r="O130" s="107" t="str">
        <f t="shared" si="14"/>
        <v/>
      </c>
      <c r="P130" s="21"/>
      <c r="Q130" s="22"/>
      <c r="R130" s="23"/>
    </row>
    <row r="131" spans="1:18" s="24" customFormat="1" ht="4.8" customHeight="1" x14ac:dyDescent="0.25">
      <c r="A131" s="279"/>
      <c r="B131" s="280"/>
      <c r="C131" s="281"/>
      <c r="D131" s="280"/>
      <c r="E131" s="280"/>
      <c r="F131" s="106" t="str">
        <f t="shared" si="11"/>
        <v/>
      </c>
      <c r="G131" s="280"/>
      <c r="H131" s="36"/>
      <c r="I131" s="36"/>
      <c r="J131" s="108">
        <f t="shared" si="12"/>
        <v>0</v>
      </c>
      <c r="K131" s="282"/>
      <c r="L131" s="304">
        <f t="shared" si="13"/>
        <v>0</v>
      </c>
      <c r="M131" s="283"/>
      <c r="N131" s="20"/>
      <c r="O131" s="107" t="str">
        <f t="shared" si="14"/>
        <v/>
      </c>
      <c r="P131" s="21"/>
      <c r="Q131" s="22"/>
      <c r="R131" s="23"/>
    </row>
    <row r="132" spans="1:18" s="24" customFormat="1" ht="4.8" customHeight="1" x14ac:dyDescent="0.25">
      <c r="A132" s="279"/>
      <c r="B132" s="280"/>
      <c r="C132" s="281"/>
      <c r="D132" s="280"/>
      <c r="E132" s="280"/>
      <c r="F132" s="106" t="str">
        <f t="shared" si="11"/>
        <v/>
      </c>
      <c r="G132" s="280"/>
      <c r="H132" s="36"/>
      <c r="I132" s="36"/>
      <c r="J132" s="108">
        <f t="shared" si="12"/>
        <v>0</v>
      </c>
      <c r="K132" s="282"/>
      <c r="L132" s="304">
        <f t="shared" si="13"/>
        <v>0</v>
      </c>
      <c r="M132" s="283"/>
      <c r="N132" s="20"/>
      <c r="O132" s="107" t="str">
        <f t="shared" si="14"/>
        <v/>
      </c>
      <c r="P132" s="21"/>
      <c r="Q132" s="22"/>
      <c r="R132" s="23"/>
    </row>
    <row r="133" spans="1:18" s="24" customFormat="1" ht="4.8" customHeight="1" x14ac:dyDescent="0.25">
      <c r="A133" s="279"/>
      <c r="B133" s="280"/>
      <c r="C133" s="281"/>
      <c r="D133" s="280"/>
      <c r="E133" s="280"/>
      <c r="F133" s="106" t="str">
        <f t="shared" si="11"/>
        <v/>
      </c>
      <c r="G133" s="280"/>
      <c r="H133" s="36"/>
      <c r="I133" s="36"/>
      <c r="J133" s="108">
        <f t="shared" si="12"/>
        <v>0</v>
      </c>
      <c r="K133" s="282"/>
      <c r="L133" s="304">
        <f t="shared" si="13"/>
        <v>0</v>
      </c>
      <c r="M133" s="283"/>
      <c r="N133" s="20"/>
      <c r="O133" s="107" t="str">
        <f t="shared" si="14"/>
        <v/>
      </c>
      <c r="P133" s="21"/>
      <c r="Q133" s="22"/>
      <c r="R133" s="23"/>
    </row>
    <row r="134" spans="1:18" s="24" customFormat="1" ht="4.8" customHeight="1" x14ac:dyDescent="0.25">
      <c r="A134" s="279"/>
      <c r="B134" s="280"/>
      <c r="C134" s="281"/>
      <c r="D134" s="280"/>
      <c r="E134" s="280"/>
      <c r="F134" s="106" t="str">
        <f t="shared" si="11"/>
        <v/>
      </c>
      <c r="G134" s="280"/>
      <c r="H134" s="36"/>
      <c r="I134" s="36"/>
      <c r="J134" s="108">
        <f t="shared" si="12"/>
        <v>0</v>
      </c>
      <c r="K134" s="282"/>
      <c r="L134" s="304">
        <f t="shared" si="13"/>
        <v>0</v>
      </c>
      <c r="M134" s="283"/>
      <c r="N134" s="20"/>
      <c r="O134" s="107" t="str">
        <f t="shared" si="14"/>
        <v/>
      </c>
      <c r="P134" s="21"/>
      <c r="Q134" s="22"/>
      <c r="R134" s="23"/>
    </row>
    <row r="135" spans="1:18" s="24" customFormat="1" ht="4.8" customHeight="1" x14ac:dyDescent="0.25">
      <c r="A135" s="279"/>
      <c r="B135" s="280"/>
      <c r="C135" s="281"/>
      <c r="D135" s="280"/>
      <c r="E135" s="280"/>
      <c r="F135" s="106" t="str">
        <f t="shared" si="11"/>
        <v/>
      </c>
      <c r="G135" s="280"/>
      <c r="H135" s="36"/>
      <c r="I135" s="36"/>
      <c r="J135" s="108">
        <f t="shared" si="12"/>
        <v>0</v>
      </c>
      <c r="K135" s="282"/>
      <c r="L135" s="304">
        <f t="shared" si="13"/>
        <v>0</v>
      </c>
      <c r="M135" s="283"/>
      <c r="N135" s="20"/>
      <c r="O135" s="107" t="str">
        <f t="shared" si="14"/>
        <v/>
      </c>
      <c r="P135" s="21"/>
      <c r="Q135" s="22"/>
      <c r="R135" s="23"/>
    </row>
    <row r="136" spans="1:18" s="24" customFormat="1" ht="4.8" customHeight="1" x14ac:dyDescent="0.25">
      <c r="A136" s="279"/>
      <c r="B136" s="280"/>
      <c r="C136" s="281"/>
      <c r="D136" s="280"/>
      <c r="E136" s="280"/>
      <c r="F136" s="106" t="str">
        <f t="shared" si="11"/>
        <v/>
      </c>
      <c r="G136" s="280"/>
      <c r="H136" s="36"/>
      <c r="I136" s="36"/>
      <c r="J136" s="108">
        <f t="shared" si="12"/>
        <v>0</v>
      </c>
      <c r="K136" s="282"/>
      <c r="L136" s="304">
        <f t="shared" si="13"/>
        <v>0</v>
      </c>
      <c r="M136" s="283"/>
      <c r="N136" s="20"/>
      <c r="O136" s="107" t="str">
        <f t="shared" si="14"/>
        <v/>
      </c>
      <c r="P136" s="21"/>
      <c r="Q136" s="22"/>
      <c r="R136" s="23"/>
    </row>
    <row r="137" spans="1:18" s="24" customFormat="1" ht="4.8" customHeight="1" x14ac:dyDescent="0.25">
      <c r="A137" s="279"/>
      <c r="B137" s="280"/>
      <c r="C137" s="281"/>
      <c r="D137" s="280"/>
      <c r="E137" s="280"/>
      <c r="F137" s="106" t="str">
        <f t="shared" si="11"/>
        <v/>
      </c>
      <c r="G137" s="280"/>
      <c r="H137" s="36"/>
      <c r="I137" s="36"/>
      <c r="J137" s="108">
        <f t="shared" si="12"/>
        <v>0</v>
      </c>
      <c r="K137" s="282"/>
      <c r="L137" s="304">
        <f t="shared" si="13"/>
        <v>0</v>
      </c>
      <c r="M137" s="283"/>
      <c r="N137" s="20"/>
      <c r="O137" s="107" t="str">
        <f t="shared" si="14"/>
        <v/>
      </c>
      <c r="P137" s="21"/>
      <c r="Q137" s="22"/>
      <c r="R137" s="23"/>
    </row>
    <row r="138" spans="1:18" s="24" customFormat="1" ht="4.8" customHeight="1" x14ac:dyDescent="0.25">
      <c r="A138" s="279"/>
      <c r="B138" s="280"/>
      <c r="C138" s="281"/>
      <c r="D138" s="280"/>
      <c r="E138" s="280"/>
      <c r="F138" s="106" t="str">
        <f t="shared" si="11"/>
        <v/>
      </c>
      <c r="G138" s="280"/>
      <c r="H138" s="36"/>
      <c r="I138" s="36"/>
      <c r="J138" s="108">
        <f t="shared" si="12"/>
        <v>0</v>
      </c>
      <c r="K138" s="282"/>
      <c r="L138" s="304">
        <f t="shared" si="13"/>
        <v>0</v>
      </c>
      <c r="M138" s="283"/>
      <c r="N138" s="20"/>
      <c r="O138" s="107" t="str">
        <f t="shared" si="14"/>
        <v/>
      </c>
      <c r="P138" s="21"/>
      <c r="Q138" s="22"/>
      <c r="R138" s="23"/>
    </row>
    <row r="139" spans="1:18" s="24" customFormat="1" ht="4.8" customHeight="1" x14ac:dyDescent="0.25">
      <c r="A139" s="279"/>
      <c r="B139" s="280"/>
      <c r="C139" s="281"/>
      <c r="D139" s="280"/>
      <c r="E139" s="280"/>
      <c r="F139" s="106" t="str">
        <f t="shared" si="11"/>
        <v/>
      </c>
      <c r="G139" s="280"/>
      <c r="H139" s="36"/>
      <c r="I139" s="36"/>
      <c r="J139" s="108">
        <f t="shared" si="12"/>
        <v>0</v>
      </c>
      <c r="K139" s="282"/>
      <c r="L139" s="304">
        <f t="shared" si="13"/>
        <v>0</v>
      </c>
      <c r="M139" s="283"/>
      <c r="N139" s="20"/>
      <c r="O139" s="107" t="str">
        <f t="shared" si="14"/>
        <v/>
      </c>
      <c r="P139" s="21"/>
      <c r="Q139" s="22"/>
      <c r="R139" s="23"/>
    </row>
    <row r="140" spans="1:18" s="24" customFormat="1" ht="4.8" customHeight="1" x14ac:dyDescent="0.25">
      <c r="A140" s="279"/>
      <c r="B140" s="280"/>
      <c r="C140" s="281"/>
      <c r="D140" s="280"/>
      <c r="E140" s="280"/>
      <c r="F140" s="106" t="str">
        <f t="shared" si="11"/>
        <v/>
      </c>
      <c r="G140" s="280"/>
      <c r="H140" s="36"/>
      <c r="I140" s="36"/>
      <c r="J140" s="108">
        <f t="shared" si="12"/>
        <v>0</v>
      </c>
      <c r="K140" s="282"/>
      <c r="L140" s="304">
        <f t="shared" si="13"/>
        <v>0</v>
      </c>
      <c r="M140" s="283"/>
      <c r="N140" s="20"/>
      <c r="O140" s="107" t="str">
        <f t="shared" si="14"/>
        <v/>
      </c>
      <c r="P140" s="21"/>
      <c r="Q140" s="22"/>
      <c r="R140" s="23"/>
    </row>
    <row r="141" spans="1:18" s="24" customFormat="1" ht="4.8" customHeight="1" x14ac:dyDescent="0.25">
      <c r="A141" s="279"/>
      <c r="B141" s="280"/>
      <c r="C141" s="281"/>
      <c r="D141" s="280"/>
      <c r="E141" s="280"/>
      <c r="F141" s="106" t="str">
        <f t="shared" si="11"/>
        <v/>
      </c>
      <c r="G141" s="280"/>
      <c r="H141" s="36"/>
      <c r="I141" s="36"/>
      <c r="J141" s="108">
        <f t="shared" si="12"/>
        <v>0</v>
      </c>
      <c r="K141" s="282"/>
      <c r="L141" s="304">
        <f t="shared" si="13"/>
        <v>0</v>
      </c>
      <c r="M141" s="283"/>
      <c r="N141" s="20"/>
      <c r="O141" s="107" t="str">
        <f t="shared" si="14"/>
        <v/>
      </c>
      <c r="P141" s="21"/>
      <c r="Q141" s="22"/>
      <c r="R141" s="23"/>
    </row>
    <row r="142" spans="1:18" s="24" customFormat="1" ht="4.8" customHeight="1" x14ac:dyDescent="0.25">
      <c r="A142" s="279"/>
      <c r="B142" s="280"/>
      <c r="C142" s="281"/>
      <c r="D142" s="280"/>
      <c r="E142" s="280"/>
      <c r="F142" s="106" t="str">
        <f t="shared" si="11"/>
        <v/>
      </c>
      <c r="G142" s="280"/>
      <c r="H142" s="36"/>
      <c r="I142" s="36"/>
      <c r="J142" s="108">
        <f t="shared" si="12"/>
        <v>0</v>
      </c>
      <c r="K142" s="282"/>
      <c r="L142" s="304">
        <f t="shared" si="13"/>
        <v>0</v>
      </c>
      <c r="M142" s="283"/>
      <c r="N142" s="20"/>
      <c r="O142" s="107" t="str">
        <f t="shared" si="14"/>
        <v/>
      </c>
      <c r="P142" s="21"/>
      <c r="Q142" s="22"/>
      <c r="R142" s="23"/>
    </row>
    <row r="143" spans="1:18" s="24" customFormat="1" ht="4.8" customHeight="1" x14ac:dyDescent="0.25">
      <c r="A143" s="279"/>
      <c r="B143" s="280"/>
      <c r="C143" s="281"/>
      <c r="D143" s="280"/>
      <c r="E143" s="280"/>
      <c r="F143" s="106" t="str">
        <f t="shared" si="11"/>
        <v/>
      </c>
      <c r="G143" s="280"/>
      <c r="H143" s="36"/>
      <c r="I143" s="36"/>
      <c r="J143" s="108">
        <f t="shared" si="12"/>
        <v>0</v>
      </c>
      <c r="K143" s="282"/>
      <c r="L143" s="304">
        <f t="shared" si="13"/>
        <v>0</v>
      </c>
      <c r="M143" s="283"/>
      <c r="N143" s="20"/>
      <c r="O143" s="107" t="str">
        <f t="shared" si="14"/>
        <v/>
      </c>
      <c r="P143" s="21"/>
      <c r="Q143" s="22"/>
      <c r="R143" s="23"/>
    </row>
    <row r="144" spans="1:18" s="24" customFormat="1" ht="4.8" customHeight="1" x14ac:dyDescent="0.25">
      <c r="A144" s="279"/>
      <c r="B144" s="280"/>
      <c r="C144" s="281"/>
      <c r="D144" s="280"/>
      <c r="E144" s="280"/>
      <c r="F144" s="106" t="str">
        <f t="shared" si="11"/>
        <v/>
      </c>
      <c r="G144" s="280"/>
      <c r="H144" s="36"/>
      <c r="I144" s="36"/>
      <c r="J144" s="108">
        <f t="shared" si="12"/>
        <v>0</v>
      </c>
      <c r="K144" s="282"/>
      <c r="L144" s="304">
        <f t="shared" si="13"/>
        <v>0</v>
      </c>
      <c r="M144" s="283"/>
      <c r="N144" s="20"/>
      <c r="O144" s="107" t="str">
        <f t="shared" si="14"/>
        <v/>
      </c>
      <c r="P144" s="21"/>
      <c r="Q144" s="22"/>
      <c r="R144" s="23"/>
    </row>
    <row r="145" spans="1:18" s="24" customFormat="1" ht="4.8" customHeight="1" x14ac:dyDescent="0.25">
      <c r="A145" s="279"/>
      <c r="B145" s="280"/>
      <c r="C145" s="281"/>
      <c r="D145" s="280"/>
      <c r="E145" s="280"/>
      <c r="F145" s="106" t="str">
        <f t="shared" si="11"/>
        <v/>
      </c>
      <c r="G145" s="280"/>
      <c r="H145" s="36"/>
      <c r="I145" s="36"/>
      <c r="J145" s="108">
        <f t="shared" si="12"/>
        <v>0</v>
      </c>
      <c r="K145" s="282"/>
      <c r="L145" s="304">
        <f t="shared" si="13"/>
        <v>0</v>
      </c>
      <c r="M145" s="283"/>
      <c r="N145" s="20"/>
      <c r="O145" s="107" t="str">
        <f t="shared" si="14"/>
        <v/>
      </c>
      <c r="P145" s="21"/>
      <c r="Q145" s="22"/>
      <c r="R145" s="23"/>
    </row>
    <row r="146" spans="1:18" s="24" customFormat="1" ht="4.8" customHeight="1" x14ac:dyDescent="0.25">
      <c r="A146" s="279"/>
      <c r="B146" s="280"/>
      <c r="C146" s="281"/>
      <c r="D146" s="280"/>
      <c r="E146" s="280"/>
      <c r="F146" s="106" t="str">
        <f t="shared" si="11"/>
        <v/>
      </c>
      <c r="G146" s="280"/>
      <c r="H146" s="36"/>
      <c r="I146" s="36"/>
      <c r="J146" s="108">
        <f t="shared" si="12"/>
        <v>0</v>
      </c>
      <c r="K146" s="282"/>
      <c r="L146" s="304">
        <f t="shared" si="13"/>
        <v>0</v>
      </c>
      <c r="M146" s="283"/>
      <c r="N146" s="20"/>
      <c r="O146" s="107" t="str">
        <f t="shared" si="14"/>
        <v/>
      </c>
      <c r="P146" s="21"/>
      <c r="Q146" s="22"/>
      <c r="R146" s="23"/>
    </row>
    <row r="147" spans="1:18" s="24" customFormat="1" ht="4.8" customHeight="1" x14ac:dyDescent="0.25">
      <c r="A147" s="279"/>
      <c r="B147" s="280"/>
      <c r="C147" s="281"/>
      <c r="D147" s="280"/>
      <c r="E147" s="280"/>
      <c r="F147" s="106" t="str">
        <f t="shared" si="11"/>
        <v/>
      </c>
      <c r="G147" s="280"/>
      <c r="H147" s="36"/>
      <c r="I147" s="36"/>
      <c r="J147" s="108">
        <f t="shared" si="12"/>
        <v>0</v>
      </c>
      <c r="K147" s="282"/>
      <c r="L147" s="304">
        <f t="shared" si="13"/>
        <v>0</v>
      </c>
      <c r="M147" s="283"/>
      <c r="N147" s="20"/>
      <c r="O147" s="107" t="str">
        <f t="shared" si="14"/>
        <v/>
      </c>
      <c r="P147" s="21"/>
      <c r="Q147" s="22"/>
      <c r="R147" s="23"/>
    </row>
    <row r="148" spans="1:18" s="24" customFormat="1" ht="4.8" customHeight="1" x14ac:dyDescent="0.25">
      <c r="A148" s="279"/>
      <c r="B148" s="280"/>
      <c r="C148" s="281"/>
      <c r="D148" s="280"/>
      <c r="E148" s="280"/>
      <c r="F148" s="106" t="str">
        <f t="shared" si="11"/>
        <v/>
      </c>
      <c r="G148" s="280"/>
      <c r="H148" s="36"/>
      <c r="I148" s="36"/>
      <c r="J148" s="108">
        <f t="shared" si="12"/>
        <v>0</v>
      </c>
      <c r="K148" s="282"/>
      <c r="L148" s="304">
        <f t="shared" si="13"/>
        <v>0</v>
      </c>
      <c r="M148" s="283"/>
      <c r="N148" s="20"/>
      <c r="O148" s="107" t="str">
        <f t="shared" si="14"/>
        <v/>
      </c>
      <c r="P148" s="21"/>
      <c r="Q148" s="22"/>
      <c r="R148" s="23"/>
    </row>
    <row r="149" spans="1:18" s="24" customFormat="1" ht="4.8" customHeight="1" x14ac:dyDescent="0.25">
      <c r="A149" s="279"/>
      <c r="B149" s="280"/>
      <c r="C149" s="281"/>
      <c r="D149" s="280"/>
      <c r="E149" s="280"/>
      <c r="F149" s="106" t="str">
        <f t="shared" si="11"/>
        <v/>
      </c>
      <c r="G149" s="280"/>
      <c r="H149" s="36"/>
      <c r="I149" s="36"/>
      <c r="J149" s="108">
        <f t="shared" si="12"/>
        <v>0</v>
      </c>
      <c r="K149" s="282"/>
      <c r="L149" s="304">
        <f t="shared" si="13"/>
        <v>0</v>
      </c>
      <c r="M149" s="283"/>
      <c r="N149" s="20"/>
      <c r="O149" s="107" t="str">
        <f t="shared" si="14"/>
        <v/>
      </c>
      <c r="P149" s="21"/>
      <c r="Q149" s="22"/>
      <c r="R149" s="23"/>
    </row>
    <row r="150" spans="1:18" s="24" customFormat="1" ht="4.8" customHeight="1" x14ac:dyDescent="0.25">
      <c r="A150" s="279"/>
      <c r="B150" s="280"/>
      <c r="C150" s="281"/>
      <c r="D150" s="280"/>
      <c r="E150" s="280"/>
      <c r="F150" s="106" t="str">
        <f t="shared" si="11"/>
        <v/>
      </c>
      <c r="G150" s="280"/>
      <c r="H150" s="36"/>
      <c r="I150" s="36"/>
      <c r="J150" s="108">
        <f t="shared" si="12"/>
        <v>0</v>
      </c>
      <c r="K150" s="282"/>
      <c r="L150" s="304">
        <f t="shared" si="13"/>
        <v>0</v>
      </c>
      <c r="M150" s="283"/>
      <c r="N150" s="20"/>
      <c r="O150" s="107" t="str">
        <f t="shared" si="14"/>
        <v/>
      </c>
      <c r="P150" s="21"/>
      <c r="Q150" s="22"/>
      <c r="R150" s="23"/>
    </row>
    <row r="151" spans="1:18" s="24" customFormat="1" ht="4.8" customHeight="1" x14ac:dyDescent="0.25">
      <c r="A151" s="279"/>
      <c r="B151" s="280"/>
      <c r="C151" s="281"/>
      <c r="D151" s="280"/>
      <c r="E151" s="280"/>
      <c r="F151" s="106" t="str">
        <f t="shared" si="11"/>
        <v/>
      </c>
      <c r="G151" s="280"/>
      <c r="H151" s="36"/>
      <c r="I151" s="36"/>
      <c r="J151" s="108">
        <f t="shared" si="12"/>
        <v>0</v>
      </c>
      <c r="K151" s="282"/>
      <c r="L151" s="304">
        <f t="shared" si="13"/>
        <v>0</v>
      </c>
      <c r="M151" s="283"/>
      <c r="N151" s="20"/>
      <c r="O151" s="107" t="str">
        <f t="shared" si="14"/>
        <v/>
      </c>
      <c r="P151" s="21"/>
      <c r="Q151" s="22"/>
      <c r="R151" s="23"/>
    </row>
    <row r="152" spans="1:18" s="274" customFormat="1" x14ac:dyDescent="0.25">
      <c r="A152" s="225" t="s">
        <v>68</v>
      </c>
      <c r="B152" s="226"/>
      <c r="C152" s="226"/>
      <c r="D152" s="227"/>
      <c r="E152" s="227"/>
      <c r="F152" s="228" t="str">
        <f t="shared" ref="F152" si="15">IF(AND(D152&lt;&gt;"",E152&lt;&gt;""),IF(OR(D152&lt;$D$5,D152&gt;$D$6),"date d'émission de la facture inéligible",IF(OR(E152&lt;$D$5,E152&gt;$D$7),"date d'acquittement inéligible",IF(D152&lt;=E152,"","pourquoi l'acquittement est intervenu avant l'émission de la facture?"))),"")</f>
        <v/>
      </c>
      <c r="G152" s="227"/>
      <c r="H152" s="229"/>
      <c r="I152" s="229"/>
      <c r="J152" s="230">
        <f>ROUND(0.000000001,2)</f>
        <v>0</v>
      </c>
      <c r="K152" s="230"/>
      <c r="L152" s="230">
        <f>ROUND(0.000000001,2)</f>
        <v>0</v>
      </c>
      <c r="M152" s="231"/>
      <c r="N152" s="226"/>
      <c r="O152" s="204" t="str">
        <f t="shared" ref="O152" si="16">IF(N152&lt;&gt;"",ROUND(K152-N152,2),"")</f>
        <v/>
      </c>
      <c r="P152" s="232"/>
      <c r="Q152" s="233"/>
      <c r="R152" s="273"/>
    </row>
    <row r="153" spans="1:18" s="34" customFormat="1" ht="21.15" customHeight="1" x14ac:dyDescent="0.3">
      <c r="A153" s="27" t="s">
        <v>40</v>
      </c>
      <c r="B153" s="28"/>
      <c r="C153" s="119" t="s">
        <v>41</v>
      </c>
      <c r="D153" s="120" t="str">
        <f>IF(MIN(D117:D152)=0,"",MIN(D117:D152))</f>
        <v/>
      </c>
      <c r="E153" s="121" t="str">
        <f>IF(MAX(E117:E152)=0,"",MAX(E117:E152))</f>
        <v/>
      </c>
      <c r="F153" s="28"/>
      <c r="G153" s="28"/>
      <c r="H153" s="29"/>
      <c r="I153" s="192" t="s">
        <v>209</v>
      </c>
      <c r="J153" s="200">
        <f>SUM(J117:J152)</f>
        <v>0</v>
      </c>
      <c r="K153" s="220">
        <f>SUM(K117:K152)</f>
        <v>0</v>
      </c>
      <c r="L153" s="200">
        <f>SUM(L117:L152)</f>
        <v>0</v>
      </c>
      <c r="M153" s="30"/>
      <c r="N153" s="37"/>
      <c r="O153" s="194">
        <f>SUM(O117:O152)</f>
        <v>0</v>
      </c>
      <c r="P153" s="31"/>
      <c r="Q153" s="32"/>
      <c r="R153" s="33"/>
    </row>
    <row r="154" spans="1:18" s="267" customFormat="1" ht="21.15" customHeight="1" x14ac:dyDescent="0.3">
      <c r="A154" s="289" t="s">
        <v>43</v>
      </c>
      <c r="B154" s="263" t="s">
        <v>223</v>
      </c>
      <c r="C154" s="262"/>
      <c r="D154" s="262"/>
      <c r="E154" s="262"/>
      <c r="F154" s="262"/>
      <c r="G154" s="262"/>
      <c r="H154" s="262"/>
      <c r="I154" s="262"/>
      <c r="J154" s="262"/>
      <c r="K154" s="262"/>
      <c r="L154" s="262"/>
      <c r="M154" s="262"/>
      <c r="N154" s="264"/>
      <c r="O154" s="262"/>
      <c r="P154" s="262"/>
      <c r="Q154" s="265"/>
      <c r="R154" s="266"/>
    </row>
    <row r="155" spans="1:18" s="267" customFormat="1" ht="21.15" customHeight="1" x14ac:dyDescent="0.3">
      <c r="A155" s="289" t="s">
        <v>63</v>
      </c>
      <c r="B155" s="263" t="s">
        <v>224</v>
      </c>
      <c r="C155" s="262"/>
      <c r="D155" s="262"/>
      <c r="E155" s="262"/>
      <c r="F155" s="268"/>
      <c r="G155" s="262"/>
      <c r="H155" s="262"/>
      <c r="I155" s="262"/>
      <c r="J155" s="262"/>
      <c r="K155" s="262"/>
      <c r="L155" s="268"/>
      <c r="M155" s="268"/>
      <c r="N155" s="264"/>
      <c r="O155" s="262"/>
      <c r="P155" s="262"/>
      <c r="Q155" s="265"/>
      <c r="R155" s="266"/>
    </row>
    <row r="156" spans="1:18" s="24" customFormat="1" x14ac:dyDescent="0.25">
      <c r="A156" s="279"/>
      <c r="B156" s="280"/>
      <c r="C156" s="281"/>
      <c r="D156" s="280"/>
      <c r="E156" s="280"/>
      <c r="F156" s="106" t="str">
        <f>IF(AND(D156&lt;&gt;"",E156&lt;&gt;""),IF(OR(D156&lt;$D$5,D156&gt;$D$6),"date d'émission de la facture inéligible",IF(OR(E156&lt;$D$5,E156&gt;$D$7),"date d'acquittement inéligible",IF(D156&lt;=E156,"","pourquoi l'acquittement est intervenu avant l'émission de la facture?"))),"")</f>
        <v/>
      </c>
      <c r="G156" s="280"/>
      <c r="H156" s="36"/>
      <c r="I156" s="36"/>
      <c r="J156" s="108">
        <f>ROUND(SUM(H156+I156),2)</f>
        <v>0</v>
      </c>
      <c r="K156" s="282"/>
      <c r="L156" s="304">
        <f>IF(K156&gt;J156,"montant présenté supérieur au TTC,corrigez votre saisie",ROUND(J156-K156,2))</f>
        <v>0</v>
      </c>
      <c r="M156" s="283"/>
      <c r="N156" s="20"/>
      <c r="O156" s="107" t="str">
        <f>IF(N156&lt;&gt;"",ROUND(K156-N156,2),"")</f>
        <v/>
      </c>
      <c r="P156" s="21"/>
      <c r="Q156" s="22"/>
      <c r="R156" s="23"/>
    </row>
    <row r="157" spans="1:18" s="24" customFormat="1" x14ac:dyDescent="0.25">
      <c r="A157" s="279"/>
      <c r="B157" s="280"/>
      <c r="C157" s="281"/>
      <c r="D157" s="280"/>
      <c r="E157" s="280"/>
      <c r="F157" s="106" t="str">
        <f t="shared" ref="F157:F190" si="17">IF(AND(D157&lt;&gt;"",E157&lt;&gt;""),IF(OR(D157&lt;$D$5,D157&gt;$D$6),"date d'émission de la facture inéligible",IF(OR(E157&lt;$D$5,E157&gt;$D$7),"date d'acquittement inéligible",IF(D157&lt;=E157,"","pourquoi l'acquittement est intervenu avant l'émission de la facture?"))),"")</f>
        <v/>
      </c>
      <c r="G157" s="280"/>
      <c r="H157" s="36"/>
      <c r="I157" s="36"/>
      <c r="J157" s="108">
        <f t="shared" ref="J157:J189" si="18">ROUND(SUM(H157+I157),2)</f>
        <v>0</v>
      </c>
      <c r="K157" s="282"/>
      <c r="L157" s="304">
        <f t="shared" ref="L157:L190" si="19">IF(K157&gt;J157,"montant présenté supérieur au TTC,corrigez votre saisie",ROUND(J157-K157,2))</f>
        <v>0</v>
      </c>
      <c r="M157" s="283"/>
      <c r="N157" s="20"/>
      <c r="O157" s="107" t="str">
        <f t="shared" ref="O157:O190" si="20">IF(N157&lt;&gt;"",ROUND(K157-N157,2),"")</f>
        <v/>
      </c>
      <c r="P157" s="21"/>
      <c r="Q157" s="22"/>
      <c r="R157" s="23"/>
    </row>
    <row r="158" spans="1:18" s="24" customFormat="1" x14ac:dyDescent="0.25">
      <c r="A158" s="279"/>
      <c r="B158" s="280"/>
      <c r="C158" s="281"/>
      <c r="D158" s="280"/>
      <c r="E158" s="280"/>
      <c r="F158" s="106" t="str">
        <f t="shared" si="17"/>
        <v/>
      </c>
      <c r="G158" s="280"/>
      <c r="H158" s="36"/>
      <c r="I158" s="36"/>
      <c r="J158" s="108">
        <f t="shared" si="18"/>
        <v>0</v>
      </c>
      <c r="K158" s="282"/>
      <c r="L158" s="304">
        <f t="shared" si="19"/>
        <v>0</v>
      </c>
      <c r="M158" s="283"/>
      <c r="N158" s="20"/>
      <c r="O158" s="107" t="str">
        <f t="shared" si="20"/>
        <v/>
      </c>
      <c r="P158" s="21"/>
      <c r="Q158" s="22"/>
      <c r="R158" s="23"/>
    </row>
    <row r="159" spans="1:18" s="24" customFormat="1" ht="3" customHeight="1" x14ac:dyDescent="0.25">
      <c r="A159" s="279"/>
      <c r="B159" s="280"/>
      <c r="C159" s="281"/>
      <c r="D159" s="280"/>
      <c r="E159" s="280"/>
      <c r="F159" s="106" t="str">
        <f t="shared" si="17"/>
        <v/>
      </c>
      <c r="G159" s="280"/>
      <c r="H159" s="36"/>
      <c r="I159" s="36"/>
      <c r="J159" s="108">
        <f t="shared" si="18"/>
        <v>0</v>
      </c>
      <c r="K159" s="282"/>
      <c r="L159" s="304">
        <f t="shared" si="19"/>
        <v>0</v>
      </c>
      <c r="M159" s="283"/>
      <c r="N159" s="20"/>
      <c r="O159" s="107" t="str">
        <f t="shared" si="20"/>
        <v/>
      </c>
      <c r="P159" s="21"/>
      <c r="Q159" s="22"/>
      <c r="R159" s="23"/>
    </row>
    <row r="160" spans="1:18" s="24" customFormat="1" ht="3" customHeight="1" x14ac:dyDescent="0.25">
      <c r="A160" s="279"/>
      <c r="B160" s="280"/>
      <c r="C160" s="281"/>
      <c r="D160" s="280"/>
      <c r="E160" s="280"/>
      <c r="F160" s="106" t="str">
        <f t="shared" si="17"/>
        <v/>
      </c>
      <c r="G160" s="280"/>
      <c r="H160" s="36"/>
      <c r="I160" s="36"/>
      <c r="J160" s="108">
        <f t="shared" si="18"/>
        <v>0</v>
      </c>
      <c r="K160" s="282"/>
      <c r="L160" s="304">
        <f t="shared" si="19"/>
        <v>0</v>
      </c>
      <c r="M160" s="283"/>
      <c r="N160" s="20"/>
      <c r="O160" s="107" t="str">
        <f t="shared" si="20"/>
        <v/>
      </c>
      <c r="P160" s="21"/>
      <c r="Q160" s="22"/>
      <c r="R160" s="23"/>
    </row>
    <row r="161" spans="1:18" s="24" customFormat="1" ht="3" customHeight="1" x14ac:dyDescent="0.25">
      <c r="A161" s="279"/>
      <c r="B161" s="280"/>
      <c r="C161" s="281"/>
      <c r="D161" s="280"/>
      <c r="E161" s="280"/>
      <c r="F161" s="106" t="str">
        <f t="shared" si="17"/>
        <v/>
      </c>
      <c r="G161" s="280"/>
      <c r="H161" s="36"/>
      <c r="I161" s="36"/>
      <c r="J161" s="108">
        <f t="shared" si="18"/>
        <v>0</v>
      </c>
      <c r="K161" s="282"/>
      <c r="L161" s="304">
        <f t="shared" si="19"/>
        <v>0</v>
      </c>
      <c r="M161" s="283"/>
      <c r="N161" s="20"/>
      <c r="O161" s="107" t="str">
        <f t="shared" si="20"/>
        <v/>
      </c>
      <c r="P161" s="21"/>
      <c r="Q161" s="22"/>
      <c r="R161" s="23"/>
    </row>
    <row r="162" spans="1:18" s="24" customFormat="1" ht="3" customHeight="1" x14ac:dyDescent="0.25">
      <c r="A162" s="279"/>
      <c r="B162" s="280"/>
      <c r="C162" s="281"/>
      <c r="D162" s="280"/>
      <c r="E162" s="280"/>
      <c r="F162" s="106" t="str">
        <f t="shared" si="17"/>
        <v/>
      </c>
      <c r="G162" s="280"/>
      <c r="H162" s="36"/>
      <c r="I162" s="36"/>
      <c r="J162" s="108">
        <f t="shared" si="18"/>
        <v>0</v>
      </c>
      <c r="K162" s="282"/>
      <c r="L162" s="304">
        <f t="shared" si="19"/>
        <v>0</v>
      </c>
      <c r="M162" s="283"/>
      <c r="N162" s="20"/>
      <c r="O162" s="107" t="str">
        <f t="shared" si="20"/>
        <v/>
      </c>
      <c r="P162" s="21"/>
      <c r="Q162" s="22"/>
      <c r="R162" s="23"/>
    </row>
    <row r="163" spans="1:18" s="24" customFormat="1" ht="3" customHeight="1" x14ac:dyDescent="0.25">
      <c r="A163" s="279"/>
      <c r="B163" s="280"/>
      <c r="C163" s="281"/>
      <c r="D163" s="280"/>
      <c r="E163" s="280"/>
      <c r="F163" s="106" t="str">
        <f t="shared" si="17"/>
        <v/>
      </c>
      <c r="G163" s="280"/>
      <c r="H163" s="36"/>
      <c r="I163" s="36"/>
      <c r="J163" s="108">
        <f t="shared" si="18"/>
        <v>0</v>
      </c>
      <c r="K163" s="282"/>
      <c r="L163" s="304">
        <f t="shared" si="19"/>
        <v>0</v>
      </c>
      <c r="M163" s="283"/>
      <c r="N163" s="20"/>
      <c r="O163" s="107" t="str">
        <f t="shared" si="20"/>
        <v/>
      </c>
      <c r="P163" s="21"/>
      <c r="Q163" s="22"/>
      <c r="R163" s="23"/>
    </row>
    <row r="164" spans="1:18" s="24" customFormat="1" ht="3" customHeight="1" x14ac:dyDescent="0.25">
      <c r="A164" s="279"/>
      <c r="B164" s="280"/>
      <c r="C164" s="281"/>
      <c r="D164" s="280"/>
      <c r="E164" s="280"/>
      <c r="F164" s="106" t="str">
        <f t="shared" si="17"/>
        <v/>
      </c>
      <c r="G164" s="280"/>
      <c r="H164" s="36"/>
      <c r="I164" s="36"/>
      <c r="J164" s="108">
        <f t="shared" si="18"/>
        <v>0</v>
      </c>
      <c r="K164" s="282"/>
      <c r="L164" s="304">
        <f t="shared" si="19"/>
        <v>0</v>
      </c>
      <c r="M164" s="283"/>
      <c r="N164" s="20"/>
      <c r="O164" s="107" t="str">
        <f t="shared" si="20"/>
        <v/>
      </c>
      <c r="P164" s="21"/>
      <c r="Q164" s="22"/>
      <c r="R164" s="23"/>
    </row>
    <row r="165" spans="1:18" s="24" customFormat="1" ht="3" customHeight="1" x14ac:dyDescent="0.25">
      <c r="A165" s="279"/>
      <c r="B165" s="280"/>
      <c r="C165" s="281"/>
      <c r="D165" s="280"/>
      <c r="E165" s="280"/>
      <c r="F165" s="106" t="str">
        <f t="shared" si="17"/>
        <v/>
      </c>
      <c r="G165" s="280"/>
      <c r="H165" s="36"/>
      <c r="I165" s="36"/>
      <c r="J165" s="108">
        <f t="shared" si="18"/>
        <v>0</v>
      </c>
      <c r="K165" s="282"/>
      <c r="L165" s="304">
        <f t="shared" si="19"/>
        <v>0</v>
      </c>
      <c r="M165" s="283"/>
      <c r="N165" s="20"/>
      <c r="O165" s="107" t="str">
        <f t="shared" si="20"/>
        <v/>
      </c>
      <c r="P165" s="21"/>
      <c r="Q165" s="22"/>
      <c r="R165" s="23"/>
    </row>
    <row r="166" spans="1:18" s="24" customFormat="1" ht="3" customHeight="1" x14ac:dyDescent="0.25">
      <c r="A166" s="279"/>
      <c r="B166" s="280"/>
      <c r="C166" s="281"/>
      <c r="D166" s="280"/>
      <c r="E166" s="280"/>
      <c r="F166" s="106" t="str">
        <f t="shared" si="17"/>
        <v/>
      </c>
      <c r="G166" s="280"/>
      <c r="H166" s="36"/>
      <c r="I166" s="36"/>
      <c r="J166" s="108">
        <f t="shared" si="18"/>
        <v>0</v>
      </c>
      <c r="K166" s="282"/>
      <c r="L166" s="304">
        <f t="shared" si="19"/>
        <v>0</v>
      </c>
      <c r="M166" s="283"/>
      <c r="N166" s="20"/>
      <c r="O166" s="107" t="str">
        <f t="shared" si="20"/>
        <v/>
      </c>
      <c r="P166" s="21"/>
      <c r="Q166" s="22"/>
      <c r="R166" s="23"/>
    </row>
    <row r="167" spans="1:18" s="24" customFormat="1" ht="3" customHeight="1" x14ac:dyDescent="0.25">
      <c r="A167" s="279"/>
      <c r="B167" s="280"/>
      <c r="C167" s="281"/>
      <c r="D167" s="280"/>
      <c r="E167" s="280"/>
      <c r="F167" s="106" t="str">
        <f t="shared" si="17"/>
        <v/>
      </c>
      <c r="G167" s="280"/>
      <c r="H167" s="36"/>
      <c r="I167" s="36"/>
      <c r="J167" s="108">
        <f t="shared" si="18"/>
        <v>0</v>
      </c>
      <c r="K167" s="282"/>
      <c r="L167" s="304">
        <f t="shared" si="19"/>
        <v>0</v>
      </c>
      <c r="M167" s="283"/>
      <c r="N167" s="20"/>
      <c r="O167" s="107" t="str">
        <f t="shared" si="20"/>
        <v/>
      </c>
      <c r="P167" s="21"/>
      <c r="Q167" s="22"/>
      <c r="R167" s="23"/>
    </row>
    <row r="168" spans="1:18" s="24" customFormat="1" ht="3" customHeight="1" x14ac:dyDescent="0.25">
      <c r="A168" s="279"/>
      <c r="B168" s="280"/>
      <c r="C168" s="281"/>
      <c r="D168" s="280"/>
      <c r="E168" s="280"/>
      <c r="F168" s="106" t="str">
        <f t="shared" si="17"/>
        <v/>
      </c>
      <c r="G168" s="280"/>
      <c r="H168" s="36"/>
      <c r="I168" s="36"/>
      <c r="J168" s="108">
        <f t="shared" si="18"/>
        <v>0</v>
      </c>
      <c r="K168" s="282"/>
      <c r="L168" s="304">
        <f t="shared" si="19"/>
        <v>0</v>
      </c>
      <c r="M168" s="283"/>
      <c r="N168" s="20"/>
      <c r="O168" s="107" t="str">
        <f t="shared" si="20"/>
        <v/>
      </c>
      <c r="P168" s="21"/>
      <c r="Q168" s="22"/>
      <c r="R168" s="23"/>
    </row>
    <row r="169" spans="1:18" s="24" customFormat="1" ht="3" customHeight="1" x14ac:dyDescent="0.25">
      <c r="A169" s="279"/>
      <c r="B169" s="280"/>
      <c r="C169" s="281"/>
      <c r="D169" s="280"/>
      <c r="E169" s="280"/>
      <c r="F169" s="106" t="str">
        <f t="shared" si="17"/>
        <v/>
      </c>
      <c r="G169" s="280"/>
      <c r="H169" s="36"/>
      <c r="I169" s="36"/>
      <c r="J169" s="108">
        <f t="shared" si="18"/>
        <v>0</v>
      </c>
      <c r="K169" s="282"/>
      <c r="L169" s="304">
        <f t="shared" si="19"/>
        <v>0</v>
      </c>
      <c r="M169" s="283"/>
      <c r="N169" s="20"/>
      <c r="O169" s="107" t="str">
        <f t="shared" si="20"/>
        <v/>
      </c>
      <c r="P169" s="21"/>
      <c r="Q169" s="22"/>
      <c r="R169" s="23"/>
    </row>
    <row r="170" spans="1:18" s="24" customFormat="1" ht="3" customHeight="1" x14ac:dyDescent="0.25">
      <c r="A170" s="279"/>
      <c r="B170" s="280"/>
      <c r="C170" s="281"/>
      <c r="D170" s="280"/>
      <c r="E170" s="280"/>
      <c r="F170" s="106" t="str">
        <f t="shared" si="17"/>
        <v/>
      </c>
      <c r="G170" s="280"/>
      <c r="H170" s="36"/>
      <c r="I170" s="36"/>
      <c r="J170" s="108">
        <f t="shared" si="18"/>
        <v>0</v>
      </c>
      <c r="K170" s="282"/>
      <c r="L170" s="304">
        <f t="shared" si="19"/>
        <v>0</v>
      </c>
      <c r="M170" s="283"/>
      <c r="N170" s="20"/>
      <c r="O170" s="107" t="str">
        <f t="shared" si="20"/>
        <v/>
      </c>
      <c r="P170" s="21"/>
      <c r="Q170" s="22"/>
      <c r="R170" s="23"/>
    </row>
    <row r="171" spans="1:18" s="24" customFormat="1" ht="3" customHeight="1" x14ac:dyDescent="0.25">
      <c r="A171" s="279"/>
      <c r="B171" s="280"/>
      <c r="C171" s="281"/>
      <c r="D171" s="280"/>
      <c r="E171" s="280"/>
      <c r="F171" s="106" t="str">
        <f t="shared" si="17"/>
        <v/>
      </c>
      <c r="G171" s="280"/>
      <c r="H171" s="36"/>
      <c r="I171" s="36"/>
      <c r="J171" s="108">
        <f t="shared" si="18"/>
        <v>0</v>
      </c>
      <c r="K171" s="282"/>
      <c r="L171" s="304">
        <f t="shared" si="19"/>
        <v>0</v>
      </c>
      <c r="M171" s="283"/>
      <c r="N171" s="20"/>
      <c r="O171" s="107" t="str">
        <f t="shared" si="20"/>
        <v/>
      </c>
      <c r="P171" s="21"/>
      <c r="Q171" s="22"/>
      <c r="R171" s="23"/>
    </row>
    <row r="172" spans="1:18" s="24" customFormat="1" ht="3" customHeight="1" x14ac:dyDescent="0.25">
      <c r="A172" s="279"/>
      <c r="B172" s="280"/>
      <c r="C172" s="281"/>
      <c r="D172" s="280"/>
      <c r="E172" s="280"/>
      <c r="F172" s="106" t="str">
        <f t="shared" si="17"/>
        <v/>
      </c>
      <c r="G172" s="280"/>
      <c r="H172" s="36"/>
      <c r="I172" s="36"/>
      <c r="J172" s="108">
        <f t="shared" si="18"/>
        <v>0</v>
      </c>
      <c r="K172" s="282"/>
      <c r="L172" s="304">
        <f t="shared" si="19"/>
        <v>0</v>
      </c>
      <c r="M172" s="283"/>
      <c r="N172" s="20"/>
      <c r="O172" s="107" t="str">
        <f t="shared" si="20"/>
        <v/>
      </c>
      <c r="P172" s="21"/>
      <c r="Q172" s="22"/>
      <c r="R172" s="23"/>
    </row>
    <row r="173" spans="1:18" s="24" customFormat="1" ht="3" customHeight="1" x14ac:dyDescent="0.25">
      <c r="A173" s="279"/>
      <c r="B173" s="280"/>
      <c r="C173" s="281"/>
      <c r="D173" s="280"/>
      <c r="E173" s="280"/>
      <c r="F173" s="106" t="str">
        <f t="shared" si="17"/>
        <v/>
      </c>
      <c r="G173" s="280"/>
      <c r="H173" s="36"/>
      <c r="I173" s="36"/>
      <c r="J173" s="108">
        <f t="shared" si="18"/>
        <v>0</v>
      </c>
      <c r="K173" s="282"/>
      <c r="L173" s="304">
        <f t="shared" si="19"/>
        <v>0</v>
      </c>
      <c r="M173" s="283"/>
      <c r="N173" s="20"/>
      <c r="O173" s="107" t="str">
        <f t="shared" si="20"/>
        <v/>
      </c>
      <c r="P173" s="21"/>
      <c r="Q173" s="22"/>
      <c r="R173" s="23"/>
    </row>
    <row r="174" spans="1:18" s="24" customFormat="1" ht="3" customHeight="1" x14ac:dyDescent="0.25">
      <c r="A174" s="279"/>
      <c r="B174" s="280"/>
      <c r="C174" s="281"/>
      <c r="D174" s="280"/>
      <c r="E174" s="280"/>
      <c r="F174" s="106" t="str">
        <f t="shared" si="17"/>
        <v/>
      </c>
      <c r="G174" s="280"/>
      <c r="H174" s="36"/>
      <c r="I174" s="36"/>
      <c r="J174" s="108">
        <f t="shared" si="18"/>
        <v>0</v>
      </c>
      <c r="K174" s="282"/>
      <c r="L174" s="304">
        <f t="shared" si="19"/>
        <v>0</v>
      </c>
      <c r="M174" s="283"/>
      <c r="N174" s="20"/>
      <c r="O174" s="107" t="str">
        <f t="shared" si="20"/>
        <v/>
      </c>
      <c r="P174" s="21"/>
      <c r="Q174" s="22"/>
      <c r="R174" s="23"/>
    </row>
    <row r="175" spans="1:18" s="24" customFormat="1" ht="3" customHeight="1" x14ac:dyDescent="0.25">
      <c r="A175" s="279"/>
      <c r="B175" s="280"/>
      <c r="C175" s="281"/>
      <c r="D175" s="280"/>
      <c r="E175" s="280"/>
      <c r="F175" s="106" t="str">
        <f t="shared" si="17"/>
        <v/>
      </c>
      <c r="G175" s="280"/>
      <c r="H175" s="36"/>
      <c r="I175" s="36"/>
      <c r="J175" s="108">
        <f t="shared" si="18"/>
        <v>0</v>
      </c>
      <c r="K175" s="282"/>
      <c r="L175" s="304">
        <f t="shared" si="19"/>
        <v>0</v>
      </c>
      <c r="M175" s="283"/>
      <c r="N175" s="20"/>
      <c r="O175" s="107" t="str">
        <f t="shared" si="20"/>
        <v/>
      </c>
      <c r="P175" s="21"/>
      <c r="Q175" s="22"/>
      <c r="R175" s="23"/>
    </row>
    <row r="176" spans="1:18" s="24" customFormat="1" ht="3" customHeight="1" x14ac:dyDescent="0.25">
      <c r="A176" s="279"/>
      <c r="B176" s="280"/>
      <c r="C176" s="281"/>
      <c r="D176" s="280"/>
      <c r="E176" s="280"/>
      <c r="F176" s="106" t="str">
        <f t="shared" si="17"/>
        <v/>
      </c>
      <c r="G176" s="280"/>
      <c r="H176" s="36"/>
      <c r="I176" s="36"/>
      <c r="J176" s="108">
        <f t="shared" si="18"/>
        <v>0</v>
      </c>
      <c r="K176" s="282"/>
      <c r="L176" s="304">
        <f t="shared" si="19"/>
        <v>0</v>
      </c>
      <c r="M176" s="283"/>
      <c r="N176" s="20"/>
      <c r="O176" s="107" t="str">
        <f t="shared" si="20"/>
        <v/>
      </c>
      <c r="P176" s="21"/>
      <c r="Q176" s="22"/>
      <c r="R176" s="23"/>
    </row>
    <row r="177" spans="1:18" s="24" customFormat="1" ht="3" customHeight="1" x14ac:dyDescent="0.25">
      <c r="A177" s="279"/>
      <c r="B177" s="280"/>
      <c r="C177" s="281"/>
      <c r="D177" s="280"/>
      <c r="E177" s="280"/>
      <c r="F177" s="106" t="str">
        <f t="shared" si="17"/>
        <v/>
      </c>
      <c r="G177" s="280"/>
      <c r="H177" s="36"/>
      <c r="I177" s="36"/>
      <c r="J177" s="108">
        <f t="shared" si="18"/>
        <v>0</v>
      </c>
      <c r="K177" s="282"/>
      <c r="L177" s="304">
        <f t="shared" si="19"/>
        <v>0</v>
      </c>
      <c r="M177" s="283"/>
      <c r="N177" s="20"/>
      <c r="O177" s="107" t="str">
        <f t="shared" si="20"/>
        <v/>
      </c>
      <c r="P177" s="21"/>
      <c r="Q177" s="22"/>
      <c r="R177" s="23"/>
    </row>
    <row r="178" spans="1:18" s="24" customFormat="1" ht="3" customHeight="1" x14ac:dyDescent="0.25">
      <c r="A178" s="279"/>
      <c r="B178" s="280"/>
      <c r="C178" s="281"/>
      <c r="D178" s="280"/>
      <c r="E178" s="280"/>
      <c r="F178" s="106" t="str">
        <f t="shared" si="17"/>
        <v/>
      </c>
      <c r="G178" s="280"/>
      <c r="H178" s="36"/>
      <c r="I178" s="36"/>
      <c r="J178" s="108">
        <f t="shared" si="18"/>
        <v>0</v>
      </c>
      <c r="K178" s="282"/>
      <c r="L178" s="304">
        <f t="shared" si="19"/>
        <v>0</v>
      </c>
      <c r="M178" s="283"/>
      <c r="N178" s="20"/>
      <c r="O178" s="107" t="str">
        <f t="shared" si="20"/>
        <v/>
      </c>
      <c r="P178" s="21"/>
      <c r="Q178" s="22"/>
      <c r="R178" s="23"/>
    </row>
    <row r="179" spans="1:18" s="24" customFormat="1" ht="3" customHeight="1" x14ac:dyDescent="0.25">
      <c r="A179" s="279"/>
      <c r="B179" s="280"/>
      <c r="C179" s="281"/>
      <c r="D179" s="280"/>
      <c r="E179" s="280"/>
      <c r="F179" s="106" t="str">
        <f t="shared" si="17"/>
        <v/>
      </c>
      <c r="G179" s="280"/>
      <c r="H179" s="36"/>
      <c r="I179" s="36"/>
      <c r="J179" s="108">
        <f t="shared" si="18"/>
        <v>0</v>
      </c>
      <c r="K179" s="282"/>
      <c r="L179" s="304">
        <f t="shared" si="19"/>
        <v>0</v>
      </c>
      <c r="M179" s="283"/>
      <c r="N179" s="20"/>
      <c r="O179" s="107" t="str">
        <f t="shared" si="20"/>
        <v/>
      </c>
      <c r="P179" s="21"/>
      <c r="Q179" s="22"/>
      <c r="R179" s="23"/>
    </row>
    <row r="180" spans="1:18" s="24" customFormat="1" ht="3" customHeight="1" x14ac:dyDescent="0.25">
      <c r="A180" s="279"/>
      <c r="B180" s="280"/>
      <c r="C180" s="281"/>
      <c r="D180" s="280"/>
      <c r="E180" s="280"/>
      <c r="F180" s="106" t="str">
        <f t="shared" si="17"/>
        <v/>
      </c>
      <c r="G180" s="280"/>
      <c r="H180" s="36"/>
      <c r="I180" s="36"/>
      <c r="J180" s="108">
        <f t="shared" si="18"/>
        <v>0</v>
      </c>
      <c r="K180" s="282"/>
      <c r="L180" s="304">
        <f t="shared" si="19"/>
        <v>0</v>
      </c>
      <c r="M180" s="283"/>
      <c r="N180" s="20"/>
      <c r="O180" s="107" t="str">
        <f t="shared" si="20"/>
        <v/>
      </c>
      <c r="P180" s="21"/>
      <c r="Q180" s="22"/>
      <c r="R180" s="23"/>
    </row>
    <row r="181" spans="1:18" s="24" customFormat="1" ht="3" customHeight="1" x14ac:dyDescent="0.25">
      <c r="A181" s="279"/>
      <c r="B181" s="280"/>
      <c r="C181" s="281"/>
      <c r="D181" s="280"/>
      <c r="E181" s="280"/>
      <c r="F181" s="106" t="str">
        <f t="shared" si="17"/>
        <v/>
      </c>
      <c r="G181" s="280"/>
      <c r="H181" s="36"/>
      <c r="I181" s="36"/>
      <c r="J181" s="108">
        <f t="shared" si="18"/>
        <v>0</v>
      </c>
      <c r="K181" s="282"/>
      <c r="L181" s="304">
        <f t="shared" si="19"/>
        <v>0</v>
      </c>
      <c r="M181" s="283"/>
      <c r="N181" s="20"/>
      <c r="O181" s="107" t="str">
        <f t="shared" si="20"/>
        <v/>
      </c>
      <c r="P181" s="21"/>
      <c r="Q181" s="22"/>
      <c r="R181" s="23"/>
    </row>
    <row r="182" spans="1:18" s="24" customFormat="1" ht="3" customHeight="1" x14ac:dyDescent="0.25">
      <c r="A182" s="279"/>
      <c r="B182" s="280"/>
      <c r="C182" s="281"/>
      <c r="D182" s="280"/>
      <c r="E182" s="280"/>
      <c r="F182" s="106" t="str">
        <f t="shared" si="17"/>
        <v/>
      </c>
      <c r="G182" s="280"/>
      <c r="H182" s="36"/>
      <c r="I182" s="36"/>
      <c r="J182" s="108">
        <f t="shared" si="18"/>
        <v>0</v>
      </c>
      <c r="K182" s="282"/>
      <c r="L182" s="304">
        <f t="shared" si="19"/>
        <v>0</v>
      </c>
      <c r="M182" s="283"/>
      <c r="N182" s="20"/>
      <c r="O182" s="107" t="str">
        <f t="shared" si="20"/>
        <v/>
      </c>
      <c r="P182" s="21"/>
      <c r="Q182" s="22"/>
      <c r="R182" s="23"/>
    </row>
    <row r="183" spans="1:18" s="24" customFormat="1" ht="3" customHeight="1" x14ac:dyDescent="0.25">
      <c r="A183" s="279"/>
      <c r="B183" s="280"/>
      <c r="C183" s="281"/>
      <c r="D183" s="280"/>
      <c r="E183" s="280"/>
      <c r="F183" s="106" t="str">
        <f t="shared" si="17"/>
        <v/>
      </c>
      <c r="G183" s="280"/>
      <c r="H183" s="36"/>
      <c r="I183" s="36"/>
      <c r="J183" s="108">
        <f t="shared" si="18"/>
        <v>0</v>
      </c>
      <c r="K183" s="282"/>
      <c r="L183" s="304">
        <f t="shared" si="19"/>
        <v>0</v>
      </c>
      <c r="M183" s="283"/>
      <c r="N183" s="20"/>
      <c r="O183" s="107" t="str">
        <f t="shared" si="20"/>
        <v/>
      </c>
      <c r="P183" s="21"/>
      <c r="Q183" s="22"/>
      <c r="R183" s="23"/>
    </row>
    <row r="184" spans="1:18" s="24" customFormat="1" ht="3" customHeight="1" x14ac:dyDescent="0.25">
      <c r="A184" s="279"/>
      <c r="B184" s="280"/>
      <c r="C184" s="281"/>
      <c r="D184" s="280"/>
      <c r="E184" s="280"/>
      <c r="F184" s="106" t="str">
        <f t="shared" si="17"/>
        <v/>
      </c>
      <c r="G184" s="280"/>
      <c r="H184" s="36"/>
      <c r="I184" s="36"/>
      <c r="J184" s="108">
        <f t="shared" si="18"/>
        <v>0</v>
      </c>
      <c r="K184" s="282"/>
      <c r="L184" s="304">
        <f t="shared" si="19"/>
        <v>0</v>
      </c>
      <c r="M184" s="283"/>
      <c r="N184" s="20"/>
      <c r="O184" s="107" t="str">
        <f t="shared" si="20"/>
        <v/>
      </c>
      <c r="P184" s="21"/>
      <c r="Q184" s="22"/>
      <c r="R184" s="23"/>
    </row>
    <row r="185" spans="1:18" s="24" customFormat="1" ht="3" customHeight="1" x14ac:dyDescent="0.25">
      <c r="A185" s="279"/>
      <c r="B185" s="280"/>
      <c r="C185" s="281"/>
      <c r="D185" s="280"/>
      <c r="E185" s="280"/>
      <c r="F185" s="106" t="str">
        <f t="shared" si="17"/>
        <v/>
      </c>
      <c r="G185" s="280"/>
      <c r="H185" s="36"/>
      <c r="I185" s="36"/>
      <c r="J185" s="108">
        <f t="shared" si="18"/>
        <v>0</v>
      </c>
      <c r="K185" s="282"/>
      <c r="L185" s="304">
        <f t="shared" si="19"/>
        <v>0</v>
      </c>
      <c r="M185" s="283"/>
      <c r="N185" s="20"/>
      <c r="O185" s="107" t="str">
        <f t="shared" si="20"/>
        <v/>
      </c>
      <c r="P185" s="21"/>
      <c r="Q185" s="22"/>
      <c r="R185" s="23"/>
    </row>
    <row r="186" spans="1:18" s="24" customFormat="1" ht="3" customHeight="1" x14ac:dyDescent="0.25">
      <c r="A186" s="279"/>
      <c r="B186" s="280"/>
      <c r="C186" s="281"/>
      <c r="D186" s="280"/>
      <c r="E186" s="280"/>
      <c r="F186" s="106" t="str">
        <f t="shared" si="17"/>
        <v/>
      </c>
      <c r="G186" s="280"/>
      <c r="H186" s="36"/>
      <c r="I186" s="36"/>
      <c r="J186" s="108">
        <f t="shared" si="18"/>
        <v>0</v>
      </c>
      <c r="K186" s="282"/>
      <c r="L186" s="304">
        <f t="shared" si="19"/>
        <v>0</v>
      </c>
      <c r="M186" s="283"/>
      <c r="N186" s="20"/>
      <c r="O186" s="107" t="str">
        <f t="shared" si="20"/>
        <v/>
      </c>
      <c r="P186" s="21"/>
      <c r="Q186" s="22"/>
      <c r="R186" s="23"/>
    </row>
    <row r="187" spans="1:18" s="24" customFormat="1" ht="3" customHeight="1" x14ac:dyDescent="0.25">
      <c r="A187" s="279"/>
      <c r="B187" s="280"/>
      <c r="C187" s="281"/>
      <c r="D187" s="280"/>
      <c r="E187" s="280"/>
      <c r="F187" s="106" t="str">
        <f t="shared" si="17"/>
        <v/>
      </c>
      <c r="G187" s="280"/>
      <c r="H187" s="36"/>
      <c r="I187" s="36"/>
      <c r="J187" s="108">
        <f t="shared" si="18"/>
        <v>0</v>
      </c>
      <c r="K187" s="282"/>
      <c r="L187" s="304">
        <f t="shared" si="19"/>
        <v>0</v>
      </c>
      <c r="M187" s="283"/>
      <c r="N187" s="20"/>
      <c r="O187" s="107" t="str">
        <f t="shared" si="20"/>
        <v/>
      </c>
      <c r="P187" s="21"/>
      <c r="Q187" s="22"/>
      <c r="R187" s="23"/>
    </row>
    <row r="188" spans="1:18" s="24" customFormat="1" ht="3" customHeight="1" x14ac:dyDescent="0.25">
      <c r="A188" s="279"/>
      <c r="B188" s="280"/>
      <c r="C188" s="281"/>
      <c r="D188" s="280"/>
      <c r="E188" s="280"/>
      <c r="F188" s="106" t="str">
        <f t="shared" si="17"/>
        <v/>
      </c>
      <c r="G188" s="280"/>
      <c r="H188" s="36"/>
      <c r="I188" s="36"/>
      <c r="J188" s="108">
        <f t="shared" si="18"/>
        <v>0</v>
      </c>
      <c r="K188" s="282"/>
      <c r="L188" s="304">
        <f t="shared" si="19"/>
        <v>0</v>
      </c>
      <c r="M188" s="283"/>
      <c r="N188" s="20"/>
      <c r="O188" s="107" t="str">
        <f t="shared" si="20"/>
        <v/>
      </c>
      <c r="P188" s="21"/>
      <c r="Q188" s="22"/>
      <c r="R188" s="23"/>
    </row>
    <row r="189" spans="1:18" s="24" customFormat="1" ht="3" customHeight="1" x14ac:dyDescent="0.25">
      <c r="A189" s="279"/>
      <c r="B189" s="280"/>
      <c r="C189" s="281"/>
      <c r="D189" s="280"/>
      <c r="E189" s="280"/>
      <c r="F189" s="106" t="str">
        <f t="shared" si="17"/>
        <v/>
      </c>
      <c r="G189" s="280"/>
      <c r="H189" s="36"/>
      <c r="I189" s="36"/>
      <c r="J189" s="108">
        <f t="shared" si="18"/>
        <v>0</v>
      </c>
      <c r="K189" s="282"/>
      <c r="L189" s="304">
        <f t="shared" si="19"/>
        <v>0</v>
      </c>
      <c r="M189" s="283"/>
      <c r="N189" s="20"/>
      <c r="O189" s="107" t="str">
        <f t="shared" si="20"/>
        <v/>
      </c>
      <c r="P189" s="21"/>
      <c r="Q189" s="22"/>
      <c r="R189" s="23"/>
    </row>
    <row r="190" spans="1:18" s="24" customFormat="1" ht="3" customHeight="1" x14ac:dyDescent="0.25">
      <c r="A190" s="279"/>
      <c r="B190" s="280"/>
      <c r="C190" s="281"/>
      <c r="D190" s="280"/>
      <c r="E190" s="280"/>
      <c r="F190" s="106" t="str">
        <f t="shared" si="17"/>
        <v/>
      </c>
      <c r="G190" s="280"/>
      <c r="H190" s="36"/>
      <c r="I190" s="36"/>
      <c r="J190" s="108">
        <f t="shared" ref="J190" si="21">ROUND(SUM(H190+I190),2)</f>
        <v>0</v>
      </c>
      <c r="K190" s="282"/>
      <c r="L190" s="304">
        <f t="shared" si="19"/>
        <v>0</v>
      </c>
      <c r="M190" s="283"/>
      <c r="N190" s="20"/>
      <c r="O190" s="107" t="str">
        <f t="shared" si="20"/>
        <v/>
      </c>
      <c r="P190" s="21"/>
      <c r="Q190" s="22"/>
      <c r="R190" s="23"/>
    </row>
    <row r="191" spans="1:18" s="274" customFormat="1" x14ac:dyDescent="0.25">
      <c r="A191" s="225" t="s">
        <v>68</v>
      </c>
      <c r="B191" s="226"/>
      <c r="C191" s="226"/>
      <c r="D191" s="227"/>
      <c r="E191" s="227"/>
      <c r="F191" s="228" t="str">
        <f t="shared" ref="F191" si="22">IF(AND(D191&lt;&gt;"",E191&lt;&gt;""),IF(OR(D191&lt;$D$5,D191&gt;$D$6),"date d'émission de la facture inéligible",IF(OR(E191&lt;$D$5,E191&gt;$D$7),"date d'acquittement inéligible",IF(D191&lt;=E191,"","pourquoi l'acquittement est intervenu avant l'émission de la facture?"))),"")</f>
        <v/>
      </c>
      <c r="G191" s="227"/>
      <c r="H191" s="229"/>
      <c r="I191" s="229"/>
      <c r="J191" s="230">
        <f>ROUND(0.000000001,2)</f>
        <v>0</v>
      </c>
      <c r="K191" s="230"/>
      <c r="L191" s="230">
        <f>ROUND(0.000000001,2)</f>
        <v>0</v>
      </c>
      <c r="M191" s="231"/>
      <c r="N191" s="226"/>
      <c r="O191" s="204" t="str">
        <f t="shared" ref="O191" si="23">IF(N191&lt;&gt;"",ROUND(K191-N191,2),"")</f>
        <v/>
      </c>
      <c r="P191" s="232"/>
      <c r="Q191" s="233"/>
      <c r="R191" s="273"/>
    </row>
    <row r="192" spans="1:18" s="34" customFormat="1" ht="27" customHeight="1" x14ac:dyDescent="0.3">
      <c r="A192" s="27" t="s">
        <v>40</v>
      </c>
      <c r="B192" s="28"/>
      <c r="C192" s="119" t="s">
        <v>41</v>
      </c>
      <c r="D192" s="120" t="str">
        <f>IF(MIN(D156:D191)=0,"",MIN(D156:D191))</f>
        <v/>
      </c>
      <c r="E192" s="121" t="str">
        <f>IF(MAX(E156:E191)=0,"",MAX(E156:E191))</f>
        <v/>
      </c>
      <c r="F192" s="28"/>
      <c r="G192" s="28"/>
      <c r="H192" s="29"/>
      <c r="I192" s="192" t="s">
        <v>209</v>
      </c>
      <c r="J192" s="200">
        <f>SUM(J156:J191)</f>
        <v>0</v>
      </c>
      <c r="K192" s="220">
        <f>SUM(K156:K191)</f>
        <v>0</v>
      </c>
      <c r="L192" s="200">
        <f>SUM(L156:L191)</f>
        <v>0</v>
      </c>
      <c r="M192" s="30"/>
      <c r="N192" s="37"/>
      <c r="O192" s="194">
        <f>SUM(O156:O191)</f>
        <v>0</v>
      </c>
      <c r="P192" s="31"/>
      <c r="Q192" s="32"/>
      <c r="R192" s="33"/>
    </row>
    <row r="193" spans="1:18" s="267" customFormat="1" ht="21.15" customHeight="1" x14ac:dyDescent="0.3">
      <c r="A193" s="289" t="s">
        <v>43</v>
      </c>
      <c r="B193" s="263" t="s">
        <v>225</v>
      </c>
      <c r="C193" s="262"/>
      <c r="D193" s="262"/>
      <c r="E193" s="262"/>
      <c r="F193" s="262"/>
      <c r="G193" s="262"/>
      <c r="H193" s="262"/>
      <c r="I193" s="262"/>
      <c r="J193" s="262"/>
      <c r="K193" s="262"/>
      <c r="L193" s="262"/>
      <c r="M193" s="262"/>
      <c r="N193" s="264"/>
      <c r="O193" s="262"/>
      <c r="P193" s="262"/>
      <c r="Q193" s="265"/>
      <c r="R193" s="266"/>
    </row>
    <row r="194" spans="1:18" s="267" customFormat="1" ht="21.15" customHeight="1" x14ac:dyDescent="0.3">
      <c r="A194" s="290" t="s">
        <v>63</v>
      </c>
      <c r="B194" s="263" t="s">
        <v>225</v>
      </c>
      <c r="C194" s="262"/>
      <c r="D194" s="262"/>
      <c r="E194" s="262"/>
      <c r="F194" s="268"/>
      <c r="G194" s="262"/>
      <c r="H194" s="262"/>
      <c r="I194" s="262"/>
      <c r="J194" s="262"/>
      <c r="K194" s="262"/>
      <c r="L194" s="268"/>
      <c r="M194" s="268"/>
      <c r="N194" s="264"/>
      <c r="O194" s="262"/>
      <c r="P194" s="262"/>
      <c r="Q194" s="265"/>
      <c r="R194" s="266"/>
    </row>
    <row r="195" spans="1:18" s="24" customFormat="1" x14ac:dyDescent="0.25">
      <c r="A195" s="279"/>
      <c r="B195" s="280"/>
      <c r="C195" s="281"/>
      <c r="D195" s="280"/>
      <c r="E195" s="280"/>
      <c r="F195" s="106" t="str">
        <f>IF(AND(D195&lt;&gt;"",E195&lt;&gt;""),IF(OR(D195&lt;$D$5,D195&gt;$D$6),"date d'émission de la facture inéligible",IF(OR(E195&lt;$D$5,E195&gt;$D$7),"date d'acquittement inéligible",IF(D195&lt;=E195,"","pourquoi l'acquittement est intervenu avant l'émission de la facture?"))),"")</f>
        <v/>
      </c>
      <c r="G195" s="280"/>
      <c r="H195" s="36"/>
      <c r="I195" s="36"/>
      <c r="J195" s="108">
        <f>ROUND(SUM(H195+I195),2)</f>
        <v>0</v>
      </c>
      <c r="K195" s="282"/>
      <c r="L195" s="304">
        <f>IF(K195&gt;J195,"montant présenté supérieur au TTC,corrigez votre saisie",ROUND(J195-K195,2))</f>
        <v>0</v>
      </c>
      <c r="M195" s="283"/>
      <c r="N195" s="20"/>
      <c r="O195" s="107" t="str">
        <f>IF(N195&lt;&gt;"",ROUND(K195-N195,2),"")</f>
        <v/>
      </c>
      <c r="P195" s="21"/>
      <c r="Q195" s="22"/>
      <c r="R195" s="23"/>
    </row>
    <row r="196" spans="1:18" s="24" customFormat="1" x14ac:dyDescent="0.25">
      <c r="A196" s="279"/>
      <c r="B196" s="280"/>
      <c r="C196" s="281"/>
      <c r="D196" s="280"/>
      <c r="E196" s="280"/>
      <c r="F196" s="106" t="str">
        <f t="shared" ref="F196:F229" si="24">IF(AND(D196&lt;&gt;"",E196&lt;&gt;""),IF(OR(D196&lt;$D$5,D196&gt;$D$6),"date d'émission de la facture inéligible",IF(OR(E196&lt;$D$5,E196&gt;$D$7),"date d'acquittement inéligible",IF(D196&lt;=E196,"","pourquoi l'acquittement est intervenu avant l'émission de la facture?"))),"")</f>
        <v/>
      </c>
      <c r="G196" s="280"/>
      <c r="H196" s="36"/>
      <c r="I196" s="36"/>
      <c r="J196" s="108">
        <f t="shared" ref="J196:J228" si="25">ROUND(SUM(H196+I196),2)</f>
        <v>0</v>
      </c>
      <c r="K196" s="282"/>
      <c r="L196" s="304">
        <f t="shared" ref="L196:L229" si="26">IF(K196&gt;J196,"montant présenté supérieur au TTC,corrigez votre saisie",ROUND(J196-K196,2))</f>
        <v>0</v>
      </c>
      <c r="M196" s="283"/>
      <c r="N196" s="20"/>
      <c r="O196" s="107" t="str">
        <f t="shared" ref="O196:O229" si="27">IF(N196&lt;&gt;"",ROUND(K196-N196,2),"")</f>
        <v/>
      </c>
      <c r="P196" s="21"/>
      <c r="Q196" s="22"/>
      <c r="R196" s="23"/>
    </row>
    <row r="197" spans="1:18" s="24" customFormat="1" ht="3" customHeight="1" x14ac:dyDescent="0.25">
      <c r="A197" s="279"/>
      <c r="B197" s="280"/>
      <c r="C197" s="281"/>
      <c r="D197" s="280"/>
      <c r="E197" s="280"/>
      <c r="F197" s="106" t="str">
        <f t="shared" si="24"/>
        <v/>
      </c>
      <c r="G197" s="280"/>
      <c r="H197" s="36"/>
      <c r="I197" s="36"/>
      <c r="J197" s="108">
        <f t="shared" si="25"/>
        <v>0</v>
      </c>
      <c r="K197" s="282"/>
      <c r="L197" s="304">
        <f t="shared" si="26"/>
        <v>0</v>
      </c>
      <c r="M197" s="283"/>
      <c r="N197" s="20"/>
      <c r="O197" s="107" t="str">
        <f t="shared" si="27"/>
        <v/>
      </c>
      <c r="P197" s="21"/>
      <c r="Q197" s="22"/>
      <c r="R197" s="23"/>
    </row>
    <row r="198" spans="1:18" s="24" customFormat="1" ht="3" customHeight="1" x14ac:dyDescent="0.25">
      <c r="A198" s="279"/>
      <c r="B198" s="280"/>
      <c r="C198" s="281"/>
      <c r="D198" s="280"/>
      <c r="E198" s="280"/>
      <c r="F198" s="106" t="str">
        <f t="shared" si="24"/>
        <v/>
      </c>
      <c r="G198" s="280"/>
      <c r="H198" s="36"/>
      <c r="I198" s="36"/>
      <c r="J198" s="108">
        <f t="shared" si="25"/>
        <v>0</v>
      </c>
      <c r="K198" s="282"/>
      <c r="L198" s="304">
        <f t="shared" si="26"/>
        <v>0</v>
      </c>
      <c r="M198" s="283"/>
      <c r="N198" s="20"/>
      <c r="O198" s="107" t="str">
        <f t="shared" si="27"/>
        <v/>
      </c>
      <c r="P198" s="21"/>
      <c r="Q198" s="22"/>
      <c r="R198" s="23"/>
    </row>
    <row r="199" spans="1:18" s="24" customFormat="1" ht="3" customHeight="1" x14ac:dyDescent="0.25">
      <c r="A199" s="279"/>
      <c r="B199" s="280"/>
      <c r="C199" s="281"/>
      <c r="D199" s="280"/>
      <c r="E199" s="280"/>
      <c r="F199" s="106" t="str">
        <f t="shared" si="24"/>
        <v/>
      </c>
      <c r="G199" s="280"/>
      <c r="H199" s="36"/>
      <c r="I199" s="36"/>
      <c r="J199" s="108">
        <f t="shared" si="25"/>
        <v>0</v>
      </c>
      <c r="K199" s="282"/>
      <c r="L199" s="304">
        <f t="shared" si="26"/>
        <v>0</v>
      </c>
      <c r="M199" s="283"/>
      <c r="N199" s="20"/>
      <c r="O199" s="107" t="str">
        <f t="shared" si="27"/>
        <v/>
      </c>
      <c r="P199" s="21"/>
      <c r="Q199" s="22"/>
      <c r="R199" s="23"/>
    </row>
    <row r="200" spans="1:18" s="24" customFormat="1" ht="3" customHeight="1" x14ac:dyDescent="0.25">
      <c r="A200" s="279"/>
      <c r="B200" s="280"/>
      <c r="C200" s="281"/>
      <c r="D200" s="280"/>
      <c r="E200" s="280"/>
      <c r="F200" s="106" t="str">
        <f t="shared" si="24"/>
        <v/>
      </c>
      <c r="G200" s="280"/>
      <c r="H200" s="36"/>
      <c r="I200" s="36"/>
      <c r="J200" s="108">
        <f t="shared" si="25"/>
        <v>0</v>
      </c>
      <c r="K200" s="282"/>
      <c r="L200" s="304">
        <f t="shared" si="26"/>
        <v>0</v>
      </c>
      <c r="M200" s="283"/>
      <c r="N200" s="20"/>
      <c r="O200" s="107" t="str">
        <f t="shared" si="27"/>
        <v/>
      </c>
      <c r="P200" s="21"/>
      <c r="Q200" s="22"/>
      <c r="R200" s="23"/>
    </row>
    <row r="201" spans="1:18" s="24" customFormat="1" ht="3" customHeight="1" x14ac:dyDescent="0.25">
      <c r="A201" s="279"/>
      <c r="B201" s="280"/>
      <c r="C201" s="281"/>
      <c r="D201" s="280"/>
      <c r="E201" s="280"/>
      <c r="F201" s="106" t="str">
        <f t="shared" si="24"/>
        <v/>
      </c>
      <c r="G201" s="280"/>
      <c r="H201" s="36"/>
      <c r="I201" s="36"/>
      <c r="J201" s="108">
        <f t="shared" si="25"/>
        <v>0</v>
      </c>
      <c r="K201" s="282"/>
      <c r="L201" s="304">
        <f t="shared" si="26"/>
        <v>0</v>
      </c>
      <c r="M201" s="283"/>
      <c r="N201" s="20"/>
      <c r="O201" s="107" t="str">
        <f t="shared" si="27"/>
        <v/>
      </c>
      <c r="P201" s="21"/>
      <c r="Q201" s="22"/>
      <c r="R201" s="23"/>
    </row>
    <row r="202" spans="1:18" s="24" customFormat="1" ht="3" customHeight="1" x14ac:dyDescent="0.25">
      <c r="A202" s="279"/>
      <c r="B202" s="280"/>
      <c r="C202" s="281"/>
      <c r="D202" s="280"/>
      <c r="E202" s="280"/>
      <c r="F202" s="106" t="str">
        <f t="shared" si="24"/>
        <v/>
      </c>
      <c r="G202" s="280"/>
      <c r="H202" s="36"/>
      <c r="I202" s="36"/>
      <c r="J202" s="108">
        <f t="shared" si="25"/>
        <v>0</v>
      </c>
      <c r="K202" s="282"/>
      <c r="L202" s="304">
        <f t="shared" si="26"/>
        <v>0</v>
      </c>
      <c r="M202" s="283"/>
      <c r="N202" s="20"/>
      <c r="O202" s="107" t="str">
        <f t="shared" si="27"/>
        <v/>
      </c>
      <c r="P202" s="21"/>
      <c r="Q202" s="22"/>
      <c r="R202" s="23"/>
    </row>
    <row r="203" spans="1:18" s="24" customFormat="1" ht="3" customHeight="1" x14ac:dyDescent="0.25">
      <c r="A203" s="279"/>
      <c r="B203" s="280"/>
      <c r="C203" s="281"/>
      <c r="D203" s="280"/>
      <c r="E203" s="280"/>
      <c r="F203" s="106" t="str">
        <f t="shared" si="24"/>
        <v/>
      </c>
      <c r="G203" s="280"/>
      <c r="H203" s="36"/>
      <c r="I203" s="36"/>
      <c r="J203" s="108">
        <f t="shared" si="25"/>
        <v>0</v>
      </c>
      <c r="K203" s="282"/>
      <c r="L203" s="304">
        <f t="shared" si="26"/>
        <v>0</v>
      </c>
      <c r="M203" s="283"/>
      <c r="N203" s="20"/>
      <c r="O203" s="107" t="str">
        <f t="shared" si="27"/>
        <v/>
      </c>
      <c r="P203" s="21"/>
      <c r="Q203" s="22"/>
      <c r="R203" s="23"/>
    </row>
    <row r="204" spans="1:18" s="24" customFormat="1" ht="3" customHeight="1" x14ac:dyDescent="0.25">
      <c r="A204" s="279"/>
      <c r="B204" s="280"/>
      <c r="C204" s="281"/>
      <c r="D204" s="280"/>
      <c r="E204" s="280"/>
      <c r="F204" s="106" t="str">
        <f t="shared" si="24"/>
        <v/>
      </c>
      <c r="G204" s="280"/>
      <c r="H204" s="36"/>
      <c r="I204" s="36"/>
      <c r="J204" s="108">
        <f t="shared" si="25"/>
        <v>0</v>
      </c>
      <c r="K204" s="282"/>
      <c r="L204" s="304">
        <f t="shared" si="26"/>
        <v>0</v>
      </c>
      <c r="M204" s="283"/>
      <c r="N204" s="20"/>
      <c r="O204" s="107" t="str">
        <f t="shared" si="27"/>
        <v/>
      </c>
      <c r="P204" s="21"/>
      <c r="Q204" s="22"/>
      <c r="R204" s="23"/>
    </row>
    <row r="205" spans="1:18" s="24" customFormat="1" ht="3" customHeight="1" x14ac:dyDescent="0.25">
      <c r="A205" s="279"/>
      <c r="B205" s="280"/>
      <c r="C205" s="281"/>
      <c r="D205" s="280"/>
      <c r="E205" s="280"/>
      <c r="F205" s="106" t="str">
        <f t="shared" si="24"/>
        <v/>
      </c>
      <c r="G205" s="280"/>
      <c r="H205" s="36"/>
      <c r="I205" s="36"/>
      <c r="J205" s="108">
        <f t="shared" si="25"/>
        <v>0</v>
      </c>
      <c r="K205" s="282"/>
      <c r="L205" s="304">
        <f t="shared" si="26"/>
        <v>0</v>
      </c>
      <c r="M205" s="283"/>
      <c r="N205" s="20"/>
      <c r="O205" s="107" t="str">
        <f t="shared" si="27"/>
        <v/>
      </c>
      <c r="P205" s="21"/>
      <c r="Q205" s="22"/>
      <c r="R205" s="23"/>
    </row>
    <row r="206" spans="1:18" s="24" customFormat="1" ht="3" customHeight="1" x14ac:dyDescent="0.25">
      <c r="A206" s="279"/>
      <c r="B206" s="280"/>
      <c r="C206" s="281"/>
      <c r="D206" s="280"/>
      <c r="E206" s="280"/>
      <c r="F206" s="106" t="str">
        <f t="shared" si="24"/>
        <v/>
      </c>
      <c r="G206" s="280"/>
      <c r="H206" s="36"/>
      <c r="I206" s="36"/>
      <c r="J206" s="108">
        <f t="shared" si="25"/>
        <v>0</v>
      </c>
      <c r="K206" s="282"/>
      <c r="L206" s="304">
        <f t="shared" si="26"/>
        <v>0</v>
      </c>
      <c r="M206" s="283"/>
      <c r="N206" s="20"/>
      <c r="O206" s="107" t="str">
        <f t="shared" si="27"/>
        <v/>
      </c>
      <c r="P206" s="21"/>
      <c r="Q206" s="22"/>
      <c r="R206" s="23"/>
    </row>
    <row r="207" spans="1:18" s="24" customFormat="1" ht="3" customHeight="1" x14ac:dyDescent="0.25">
      <c r="A207" s="279"/>
      <c r="B207" s="280"/>
      <c r="C207" s="281"/>
      <c r="D207" s="280"/>
      <c r="E207" s="280"/>
      <c r="F207" s="106" t="str">
        <f t="shared" si="24"/>
        <v/>
      </c>
      <c r="G207" s="280"/>
      <c r="H207" s="36"/>
      <c r="I207" s="36"/>
      <c r="J207" s="108">
        <f t="shared" si="25"/>
        <v>0</v>
      </c>
      <c r="K207" s="282"/>
      <c r="L207" s="304">
        <f t="shared" si="26"/>
        <v>0</v>
      </c>
      <c r="M207" s="283"/>
      <c r="N207" s="20"/>
      <c r="O207" s="107" t="str">
        <f t="shared" si="27"/>
        <v/>
      </c>
      <c r="P207" s="21"/>
      <c r="Q207" s="22"/>
      <c r="R207" s="23"/>
    </row>
    <row r="208" spans="1:18" s="24" customFormat="1" ht="3" customHeight="1" x14ac:dyDescent="0.25">
      <c r="A208" s="279"/>
      <c r="B208" s="280"/>
      <c r="C208" s="281"/>
      <c r="D208" s="280"/>
      <c r="E208" s="280"/>
      <c r="F208" s="106" t="str">
        <f t="shared" si="24"/>
        <v/>
      </c>
      <c r="G208" s="280"/>
      <c r="H208" s="36"/>
      <c r="I208" s="36"/>
      <c r="J208" s="108">
        <f t="shared" si="25"/>
        <v>0</v>
      </c>
      <c r="K208" s="282"/>
      <c r="L208" s="304">
        <f t="shared" si="26"/>
        <v>0</v>
      </c>
      <c r="M208" s="283"/>
      <c r="N208" s="20"/>
      <c r="O208" s="107" t="str">
        <f t="shared" si="27"/>
        <v/>
      </c>
      <c r="P208" s="21"/>
      <c r="Q208" s="22"/>
      <c r="R208" s="23"/>
    </row>
    <row r="209" spans="1:18" s="24" customFormat="1" ht="3" customHeight="1" x14ac:dyDescent="0.25">
      <c r="A209" s="279"/>
      <c r="B209" s="280"/>
      <c r="C209" s="281"/>
      <c r="D209" s="280"/>
      <c r="E209" s="280"/>
      <c r="F209" s="106" t="str">
        <f t="shared" si="24"/>
        <v/>
      </c>
      <c r="G209" s="280"/>
      <c r="H209" s="36"/>
      <c r="I209" s="36"/>
      <c r="J209" s="108">
        <f t="shared" si="25"/>
        <v>0</v>
      </c>
      <c r="K209" s="282"/>
      <c r="L209" s="304">
        <f t="shared" si="26"/>
        <v>0</v>
      </c>
      <c r="M209" s="283"/>
      <c r="N209" s="20"/>
      <c r="O209" s="107" t="str">
        <f t="shared" si="27"/>
        <v/>
      </c>
      <c r="P209" s="21"/>
      <c r="Q209" s="22"/>
      <c r="R209" s="23"/>
    </row>
    <row r="210" spans="1:18" s="24" customFormat="1" ht="3" customHeight="1" x14ac:dyDescent="0.25">
      <c r="A210" s="279"/>
      <c r="B210" s="280"/>
      <c r="C210" s="281"/>
      <c r="D210" s="280"/>
      <c r="E210" s="280"/>
      <c r="F210" s="106" t="str">
        <f t="shared" si="24"/>
        <v/>
      </c>
      <c r="G210" s="280"/>
      <c r="H210" s="36"/>
      <c r="I210" s="36"/>
      <c r="J210" s="108">
        <f t="shared" si="25"/>
        <v>0</v>
      </c>
      <c r="K210" s="282"/>
      <c r="L210" s="304">
        <f t="shared" si="26"/>
        <v>0</v>
      </c>
      <c r="M210" s="283"/>
      <c r="N210" s="20"/>
      <c r="O210" s="107" t="str">
        <f t="shared" si="27"/>
        <v/>
      </c>
      <c r="P210" s="21"/>
      <c r="Q210" s="22"/>
      <c r="R210" s="23"/>
    </row>
    <row r="211" spans="1:18" s="24" customFormat="1" ht="3" customHeight="1" x14ac:dyDescent="0.25">
      <c r="A211" s="279"/>
      <c r="B211" s="280"/>
      <c r="C211" s="281"/>
      <c r="D211" s="280"/>
      <c r="E211" s="280"/>
      <c r="F211" s="106" t="str">
        <f t="shared" si="24"/>
        <v/>
      </c>
      <c r="G211" s="280"/>
      <c r="H211" s="36"/>
      <c r="I211" s="36"/>
      <c r="J211" s="108">
        <f t="shared" si="25"/>
        <v>0</v>
      </c>
      <c r="K211" s="282"/>
      <c r="L211" s="304">
        <f t="shared" si="26"/>
        <v>0</v>
      </c>
      <c r="M211" s="283"/>
      <c r="N211" s="20"/>
      <c r="O211" s="107" t="str">
        <f t="shared" si="27"/>
        <v/>
      </c>
      <c r="P211" s="21"/>
      <c r="Q211" s="22"/>
      <c r="R211" s="23"/>
    </row>
    <row r="212" spans="1:18" s="24" customFormat="1" ht="3" customHeight="1" x14ac:dyDescent="0.25">
      <c r="A212" s="279"/>
      <c r="B212" s="280"/>
      <c r="C212" s="281"/>
      <c r="D212" s="280"/>
      <c r="E212" s="280"/>
      <c r="F212" s="106" t="str">
        <f t="shared" si="24"/>
        <v/>
      </c>
      <c r="G212" s="280"/>
      <c r="H212" s="36"/>
      <c r="I212" s="36"/>
      <c r="J212" s="108">
        <f t="shared" si="25"/>
        <v>0</v>
      </c>
      <c r="K212" s="282"/>
      <c r="L212" s="304">
        <f t="shared" si="26"/>
        <v>0</v>
      </c>
      <c r="M212" s="283"/>
      <c r="N212" s="20"/>
      <c r="O212" s="107" t="str">
        <f t="shared" si="27"/>
        <v/>
      </c>
      <c r="P212" s="21"/>
      <c r="Q212" s="22"/>
      <c r="R212" s="23"/>
    </row>
    <row r="213" spans="1:18" s="24" customFormat="1" ht="3" customHeight="1" x14ac:dyDescent="0.25">
      <c r="A213" s="279"/>
      <c r="B213" s="280"/>
      <c r="C213" s="281"/>
      <c r="D213" s="280"/>
      <c r="E213" s="280"/>
      <c r="F213" s="106" t="str">
        <f t="shared" si="24"/>
        <v/>
      </c>
      <c r="G213" s="280"/>
      <c r="H213" s="36"/>
      <c r="I213" s="36"/>
      <c r="J213" s="108">
        <f t="shared" si="25"/>
        <v>0</v>
      </c>
      <c r="K213" s="282"/>
      <c r="L213" s="304">
        <f t="shared" si="26"/>
        <v>0</v>
      </c>
      <c r="M213" s="283"/>
      <c r="N213" s="20"/>
      <c r="O213" s="107" t="str">
        <f t="shared" si="27"/>
        <v/>
      </c>
      <c r="P213" s="21"/>
      <c r="Q213" s="22"/>
      <c r="R213" s="23"/>
    </row>
    <row r="214" spans="1:18" s="24" customFormat="1" ht="3" customHeight="1" x14ac:dyDescent="0.25">
      <c r="A214" s="279"/>
      <c r="B214" s="280"/>
      <c r="C214" s="281"/>
      <c r="D214" s="280"/>
      <c r="E214" s="280"/>
      <c r="F214" s="106" t="str">
        <f t="shared" si="24"/>
        <v/>
      </c>
      <c r="G214" s="280"/>
      <c r="H214" s="36"/>
      <c r="I214" s="36"/>
      <c r="J214" s="108">
        <f t="shared" si="25"/>
        <v>0</v>
      </c>
      <c r="K214" s="282"/>
      <c r="L214" s="304">
        <f t="shared" si="26"/>
        <v>0</v>
      </c>
      <c r="M214" s="283"/>
      <c r="N214" s="20"/>
      <c r="O214" s="107" t="str">
        <f t="shared" si="27"/>
        <v/>
      </c>
      <c r="P214" s="21"/>
      <c r="Q214" s="22"/>
      <c r="R214" s="23"/>
    </row>
    <row r="215" spans="1:18" s="24" customFormat="1" ht="3" customHeight="1" x14ac:dyDescent="0.25">
      <c r="A215" s="279"/>
      <c r="B215" s="280"/>
      <c r="C215" s="281"/>
      <c r="D215" s="280"/>
      <c r="E215" s="280"/>
      <c r="F215" s="106" t="str">
        <f t="shared" si="24"/>
        <v/>
      </c>
      <c r="G215" s="280"/>
      <c r="H215" s="36"/>
      <c r="I215" s="36"/>
      <c r="J215" s="108">
        <f t="shared" si="25"/>
        <v>0</v>
      </c>
      <c r="K215" s="282"/>
      <c r="L215" s="304">
        <f t="shared" si="26"/>
        <v>0</v>
      </c>
      <c r="M215" s="283"/>
      <c r="N215" s="20"/>
      <c r="O215" s="107" t="str">
        <f t="shared" si="27"/>
        <v/>
      </c>
      <c r="P215" s="21"/>
      <c r="Q215" s="22"/>
      <c r="R215" s="23"/>
    </row>
    <row r="216" spans="1:18" s="24" customFormat="1" ht="3" customHeight="1" x14ac:dyDescent="0.25">
      <c r="A216" s="279"/>
      <c r="B216" s="280"/>
      <c r="C216" s="281"/>
      <c r="D216" s="280"/>
      <c r="E216" s="280"/>
      <c r="F216" s="106" t="str">
        <f t="shared" si="24"/>
        <v/>
      </c>
      <c r="G216" s="280"/>
      <c r="H216" s="36"/>
      <c r="I216" s="36"/>
      <c r="J216" s="108">
        <f t="shared" si="25"/>
        <v>0</v>
      </c>
      <c r="K216" s="282"/>
      <c r="L216" s="304">
        <f t="shared" si="26"/>
        <v>0</v>
      </c>
      <c r="M216" s="283"/>
      <c r="N216" s="20"/>
      <c r="O216" s="107" t="str">
        <f t="shared" si="27"/>
        <v/>
      </c>
      <c r="P216" s="21"/>
      <c r="Q216" s="22"/>
      <c r="R216" s="23"/>
    </row>
    <row r="217" spans="1:18" s="24" customFormat="1" ht="3" customHeight="1" x14ac:dyDescent="0.25">
      <c r="A217" s="279"/>
      <c r="B217" s="280"/>
      <c r="C217" s="281"/>
      <c r="D217" s="280"/>
      <c r="E217" s="280"/>
      <c r="F217" s="106" t="str">
        <f t="shared" si="24"/>
        <v/>
      </c>
      <c r="G217" s="280"/>
      <c r="H217" s="36"/>
      <c r="I217" s="36"/>
      <c r="J217" s="108">
        <f t="shared" si="25"/>
        <v>0</v>
      </c>
      <c r="K217" s="282"/>
      <c r="L217" s="304">
        <f t="shared" si="26"/>
        <v>0</v>
      </c>
      <c r="M217" s="283"/>
      <c r="N217" s="20"/>
      <c r="O217" s="107" t="str">
        <f t="shared" si="27"/>
        <v/>
      </c>
      <c r="P217" s="21"/>
      <c r="Q217" s="22"/>
      <c r="R217" s="23"/>
    </row>
    <row r="218" spans="1:18" s="24" customFormat="1" ht="3" customHeight="1" x14ac:dyDescent="0.25">
      <c r="A218" s="279"/>
      <c r="B218" s="280"/>
      <c r="C218" s="281"/>
      <c r="D218" s="280"/>
      <c r="E218" s="280"/>
      <c r="F218" s="106" t="str">
        <f t="shared" si="24"/>
        <v/>
      </c>
      <c r="G218" s="280"/>
      <c r="H218" s="36"/>
      <c r="I218" s="36"/>
      <c r="J218" s="108">
        <f t="shared" si="25"/>
        <v>0</v>
      </c>
      <c r="K218" s="282"/>
      <c r="L218" s="304">
        <f t="shared" si="26"/>
        <v>0</v>
      </c>
      <c r="M218" s="283"/>
      <c r="N218" s="20"/>
      <c r="O218" s="107" t="str">
        <f t="shared" si="27"/>
        <v/>
      </c>
      <c r="P218" s="21"/>
      <c r="Q218" s="22"/>
      <c r="R218" s="23"/>
    </row>
    <row r="219" spans="1:18" s="24" customFormat="1" ht="3" customHeight="1" x14ac:dyDescent="0.25">
      <c r="A219" s="279"/>
      <c r="B219" s="280"/>
      <c r="C219" s="281"/>
      <c r="D219" s="280"/>
      <c r="E219" s="280"/>
      <c r="F219" s="106" t="str">
        <f t="shared" si="24"/>
        <v/>
      </c>
      <c r="G219" s="280"/>
      <c r="H219" s="36"/>
      <c r="I219" s="36"/>
      <c r="J219" s="108">
        <f t="shared" si="25"/>
        <v>0</v>
      </c>
      <c r="K219" s="282"/>
      <c r="L219" s="304">
        <f t="shared" si="26"/>
        <v>0</v>
      </c>
      <c r="M219" s="283"/>
      <c r="N219" s="20"/>
      <c r="O219" s="107" t="str">
        <f t="shared" si="27"/>
        <v/>
      </c>
      <c r="P219" s="21"/>
      <c r="Q219" s="22"/>
      <c r="R219" s="23"/>
    </row>
    <row r="220" spans="1:18" s="24" customFormat="1" ht="3" customHeight="1" x14ac:dyDescent="0.25">
      <c r="A220" s="279"/>
      <c r="B220" s="280"/>
      <c r="C220" s="281"/>
      <c r="D220" s="280"/>
      <c r="E220" s="280"/>
      <c r="F220" s="106" t="str">
        <f t="shared" si="24"/>
        <v/>
      </c>
      <c r="G220" s="280"/>
      <c r="H220" s="36"/>
      <c r="I220" s="36"/>
      <c r="J220" s="108">
        <f t="shared" si="25"/>
        <v>0</v>
      </c>
      <c r="K220" s="282"/>
      <c r="L220" s="304">
        <f t="shared" si="26"/>
        <v>0</v>
      </c>
      <c r="M220" s="283"/>
      <c r="N220" s="20"/>
      <c r="O220" s="107" t="str">
        <f t="shared" si="27"/>
        <v/>
      </c>
      <c r="P220" s="21"/>
      <c r="Q220" s="22"/>
      <c r="R220" s="23"/>
    </row>
    <row r="221" spans="1:18" s="24" customFormat="1" ht="3" customHeight="1" x14ac:dyDescent="0.25">
      <c r="A221" s="279"/>
      <c r="B221" s="280"/>
      <c r="C221" s="281"/>
      <c r="D221" s="280"/>
      <c r="E221" s="280"/>
      <c r="F221" s="106" t="str">
        <f t="shared" si="24"/>
        <v/>
      </c>
      <c r="G221" s="280"/>
      <c r="H221" s="36"/>
      <c r="I221" s="36"/>
      <c r="J221" s="108">
        <f t="shared" si="25"/>
        <v>0</v>
      </c>
      <c r="K221" s="282"/>
      <c r="L221" s="304">
        <f t="shared" si="26"/>
        <v>0</v>
      </c>
      <c r="M221" s="283"/>
      <c r="N221" s="20"/>
      <c r="O221" s="107" t="str">
        <f t="shared" si="27"/>
        <v/>
      </c>
      <c r="P221" s="21"/>
      <c r="Q221" s="22"/>
      <c r="R221" s="23"/>
    </row>
    <row r="222" spans="1:18" s="24" customFormat="1" ht="3" customHeight="1" x14ac:dyDescent="0.25">
      <c r="A222" s="279"/>
      <c r="B222" s="280"/>
      <c r="C222" s="281"/>
      <c r="D222" s="280"/>
      <c r="E222" s="280"/>
      <c r="F222" s="106" t="str">
        <f t="shared" si="24"/>
        <v/>
      </c>
      <c r="G222" s="280"/>
      <c r="H222" s="36"/>
      <c r="I222" s="36"/>
      <c r="J222" s="108">
        <f t="shared" si="25"/>
        <v>0</v>
      </c>
      <c r="K222" s="282"/>
      <c r="L222" s="304">
        <f t="shared" si="26"/>
        <v>0</v>
      </c>
      <c r="M222" s="283"/>
      <c r="N222" s="20"/>
      <c r="O222" s="107" t="str">
        <f t="shared" si="27"/>
        <v/>
      </c>
      <c r="P222" s="21"/>
      <c r="Q222" s="22"/>
      <c r="R222" s="23"/>
    </row>
    <row r="223" spans="1:18" s="24" customFormat="1" ht="3" customHeight="1" x14ac:dyDescent="0.25">
      <c r="A223" s="279"/>
      <c r="B223" s="280"/>
      <c r="C223" s="281"/>
      <c r="D223" s="280"/>
      <c r="E223" s="280"/>
      <c r="F223" s="106" t="str">
        <f t="shared" si="24"/>
        <v/>
      </c>
      <c r="G223" s="280"/>
      <c r="H223" s="36"/>
      <c r="I223" s="36"/>
      <c r="J223" s="108">
        <f t="shared" si="25"/>
        <v>0</v>
      </c>
      <c r="K223" s="282"/>
      <c r="L223" s="304">
        <f t="shared" si="26"/>
        <v>0</v>
      </c>
      <c r="M223" s="283"/>
      <c r="N223" s="20"/>
      <c r="O223" s="107" t="str">
        <f t="shared" si="27"/>
        <v/>
      </c>
      <c r="P223" s="21"/>
      <c r="Q223" s="22"/>
      <c r="R223" s="23"/>
    </row>
    <row r="224" spans="1:18" s="24" customFormat="1" ht="3" customHeight="1" x14ac:dyDescent="0.25">
      <c r="A224" s="279"/>
      <c r="B224" s="280"/>
      <c r="C224" s="281"/>
      <c r="D224" s="280"/>
      <c r="E224" s="280"/>
      <c r="F224" s="106" t="str">
        <f t="shared" si="24"/>
        <v/>
      </c>
      <c r="G224" s="280"/>
      <c r="H224" s="36"/>
      <c r="I224" s="36"/>
      <c r="J224" s="108">
        <f t="shared" si="25"/>
        <v>0</v>
      </c>
      <c r="K224" s="282"/>
      <c r="L224" s="304">
        <f t="shared" si="26"/>
        <v>0</v>
      </c>
      <c r="M224" s="283"/>
      <c r="N224" s="20"/>
      <c r="O224" s="107" t="str">
        <f t="shared" si="27"/>
        <v/>
      </c>
      <c r="P224" s="21"/>
      <c r="Q224" s="22"/>
      <c r="R224" s="23"/>
    </row>
    <row r="225" spans="1:18" s="24" customFormat="1" ht="3" customHeight="1" x14ac:dyDescent="0.25">
      <c r="A225" s="279"/>
      <c r="B225" s="280"/>
      <c r="C225" s="281"/>
      <c r="D225" s="280"/>
      <c r="E225" s="280"/>
      <c r="F225" s="106" t="str">
        <f t="shared" si="24"/>
        <v/>
      </c>
      <c r="G225" s="280"/>
      <c r="H225" s="36"/>
      <c r="I225" s="36"/>
      <c r="J225" s="108">
        <f t="shared" si="25"/>
        <v>0</v>
      </c>
      <c r="K225" s="282"/>
      <c r="L225" s="304">
        <f t="shared" si="26"/>
        <v>0</v>
      </c>
      <c r="M225" s="283"/>
      <c r="N225" s="20"/>
      <c r="O225" s="107" t="str">
        <f t="shared" si="27"/>
        <v/>
      </c>
      <c r="P225" s="21"/>
      <c r="Q225" s="22"/>
      <c r="R225" s="23"/>
    </row>
    <row r="226" spans="1:18" s="24" customFormat="1" ht="3" customHeight="1" x14ac:dyDescent="0.25">
      <c r="A226" s="279"/>
      <c r="B226" s="280"/>
      <c r="C226" s="281"/>
      <c r="D226" s="280"/>
      <c r="E226" s="280"/>
      <c r="F226" s="106" t="str">
        <f t="shared" si="24"/>
        <v/>
      </c>
      <c r="G226" s="280"/>
      <c r="H226" s="36"/>
      <c r="I226" s="36"/>
      <c r="J226" s="108">
        <f t="shared" si="25"/>
        <v>0</v>
      </c>
      <c r="K226" s="282"/>
      <c r="L226" s="304">
        <f t="shared" si="26"/>
        <v>0</v>
      </c>
      <c r="M226" s="283"/>
      <c r="N226" s="20"/>
      <c r="O226" s="107" t="str">
        <f t="shared" si="27"/>
        <v/>
      </c>
      <c r="P226" s="21"/>
      <c r="Q226" s="22"/>
      <c r="R226" s="23"/>
    </row>
    <row r="227" spans="1:18" s="24" customFormat="1" ht="3" customHeight="1" x14ac:dyDescent="0.25">
      <c r="A227" s="279"/>
      <c r="B227" s="280"/>
      <c r="C227" s="281"/>
      <c r="D227" s="280"/>
      <c r="E227" s="280"/>
      <c r="F227" s="106" t="str">
        <f t="shared" si="24"/>
        <v/>
      </c>
      <c r="G227" s="280"/>
      <c r="H227" s="36"/>
      <c r="I227" s="36"/>
      <c r="J227" s="108">
        <f t="shared" si="25"/>
        <v>0</v>
      </c>
      <c r="K227" s="282"/>
      <c r="L227" s="304">
        <f t="shared" si="26"/>
        <v>0</v>
      </c>
      <c r="M227" s="283"/>
      <c r="N227" s="20"/>
      <c r="O227" s="107" t="str">
        <f t="shared" si="27"/>
        <v/>
      </c>
      <c r="P227" s="21"/>
      <c r="Q227" s="22"/>
      <c r="R227" s="23"/>
    </row>
    <row r="228" spans="1:18" s="24" customFormat="1" ht="3" customHeight="1" x14ac:dyDescent="0.25">
      <c r="A228" s="279"/>
      <c r="B228" s="280"/>
      <c r="C228" s="281"/>
      <c r="D228" s="280"/>
      <c r="E228" s="280"/>
      <c r="F228" s="106" t="str">
        <f t="shared" si="24"/>
        <v/>
      </c>
      <c r="G228" s="280"/>
      <c r="H228" s="36"/>
      <c r="I228" s="36"/>
      <c r="J228" s="108">
        <f t="shared" si="25"/>
        <v>0</v>
      </c>
      <c r="K228" s="282"/>
      <c r="L228" s="304">
        <f t="shared" si="26"/>
        <v>0</v>
      </c>
      <c r="M228" s="283"/>
      <c r="N228" s="20"/>
      <c r="O228" s="107" t="str">
        <f t="shared" si="27"/>
        <v/>
      </c>
      <c r="P228" s="21"/>
      <c r="Q228" s="22"/>
      <c r="R228" s="23"/>
    </row>
    <row r="229" spans="1:18" s="24" customFormat="1" ht="3" customHeight="1" x14ac:dyDescent="0.25">
      <c r="A229" s="279"/>
      <c r="B229" s="280"/>
      <c r="C229" s="281"/>
      <c r="D229" s="280"/>
      <c r="E229" s="280"/>
      <c r="F229" s="106" t="str">
        <f t="shared" si="24"/>
        <v/>
      </c>
      <c r="G229" s="280"/>
      <c r="H229" s="36"/>
      <c r="I229" s="36"/>
      <c r="J229" s="108">
        <f t="shared" ref="J229" si="28">ROUND(SUM(H229+I229),2)</f>
        <v>0</v>
      </c>
      <c r="K229" s="282"/>
      <c r="L229" s="304">
        <f t="shared" si="26"/>
        <v>0</v>
      </c>
      <c r="M229" s="283"/>
      <c r="N229" s="20"/>
      <c r="O229" s="107" t="str">
        <f t="shared" si="27"/>
        <v/>
      </c>
      <c r="P229" s="21"/>
      <c r="Q229" s="22"/>
      <c r="R229" s="23"/>
    </row>
    <row r="230" spans="1:18" s="274" customFormat="1" x14ac:dyDescent="0.25">
      <c r="A230" s="225" t="s">
        <v>68</v>
      </c>
      <c r="B230" s="226"/>
      <c r="C230" s="226"/>
      <c r="D230" s="227"/>
      <c r="E230" s="227"/>
      <c r="F230" s="228" t="str">
        <f t="shared" ref="F230" si="29">IF(AND(D230&lt;&gt;"",E230&lt;&gt;""),IF(OR(D230&lt;$D$5,D230&gt;$D$6),"date d'émission de la facture inéligible",IF(OR(E230&lt;$D$5,E230&gt;$D$7),"date d'acquittement inéligible",IF(D230&lt;=E230,"","pourquoi l'acquittement est intervenu avant l'émission de la facture?"))),"")</f>
        <v/>
      </c>
      <c r="G230" s="227"/>
      <c r="H230" s="229"/>
      <c r="I230" s="229"/>
      <c r="J230" s="230">
        <f>ROUND(0.000000001,2)</f>
        <v>0</v>
      </c>
      <c r="K230" s="230"/>
      <c r="L230" s="230">
        <f>ROUND(0.000000001,2)</f>
        <v>0</v>
      </c>
      <c r="M230" s="231"/>
      <c r="N230" s="226"/>
      <c r="O230" s="204" t="str">
        <f t="shared" ref="O230" si="30">IF(N230&lt;&gt;"",ROUND(K230-N230,2),"")</f>
        <v/>
      </c>
      <c r="P230" s="232"/>
      <c r="Q230" s="233"/>
      <c r="R230" s="273"/>
    </row>
    <row r="231" spans="1:18" s="34" customFormat="1" ht="21.15" customHeight="1" x14ac:dyDescent="0.3">
      <c r="A231" s="27" t="s">
        <v>40</v>
      </c>
      <c r="B231" s="28"/>
      <c r="C231" s="119" t="s">
        <v>41</v>
      </c>
      <c r="D231" s="120" t="str">
        <f>IF(MIN(D195:D230)=0,"",MIN(D195:D230))</f>
        <v/>
      </c>
      <c r="E231" s="121" t="str">
        <f>IF(MAX(E195:E230)=0,"",MAX(E195:E230))</f>
        <v/>
      </c>
      <c r="F231" s="28"/>
      <c r="G231" s="28"/>
      <c r="H231" s="29"/>
      <c r="I231" s="192" t="s">
        <v>209</v>
      </c>
      <c r="J231" s="200">
        <f>SUM(J195:J230)</f>
        <v>0</v>
      </c>
      <c r="K231" s="220">
        <f>SUM(K195:K230)</f>
        <v>0</v>
      </c>
      <c r="L231" s="200">
        <f>SUM(L195:L230)</f>
        <v>0</v>
      </c>
      <c r="M231" s="30"/>
      <c r="N231" s="37"/>
      <c r="O231" s="194">
        <f>SUM(O195:O230)</f>
        <v>0</v>
      </c>
      <c r="P231" s="31"/>
      <c r="Q231" s="32"/>
      <c r="R231" s="33"/>
    </row>
    <row r="232" spans="1:18" s="267" customFormat="1" ht="21.15" customHeight="1" x14ac:dyDescent="0.3">
      <c r="A232" s="289" t="s">
        <v>43</v>
      </c>
      <c r="B232" s="263" t="s">
        <v>226</v>
      </c>
      <c r="C232" s="262"/>
      <c r="D232" s="262"/>
      <c r="E232" s="262"/>
      <c r="F232" s="262"/>
      <c r="G232" s="262"/>
      <c r="H232" s="262"/>
      <c r="I232" s="262"/>
      <c r="J232" s="262"/>
      <c r="K232" s="262"/>
      <c r="L232" s="262"/>
      <c r="M232" s="262"/>
      <c r="N232" s="264"/>
      <c r="O232" s="262"/>
      <c r="P232" s="262"/>
      <c r="Q232" s="265"/>
      <c r="R232" s="266"/>
    </row>
    <row r="233" spans="1:18" s="267" customFormat="1" ht="21.15" customHeight="1" x14ac:dyDescent="0.3">
      <c r="A233" s="289" t="s">
        <v>63</v>
      </c>
      <c r="B233" s="263" t="s">
        <v>227</v>
      </c>
      <c r="C233" s="262"/>
      <c r="D233" s="262"/>
      <c r="E233" s="262"/>
      <c r="F233" s="268"/>
      <c r="G233" s="262"/>
      <c r="H233" s="262"/>
      <c r="I233" s="262"/>
      <c r="J233" s="262"/>
      <c r="K233" s="262"/>
      <c r="L233" s="268"/>
      <c r="M233" s="268"/>
      <c r="N233" s="264"/>
      <c r="O233" s="262"/>
      <c r="P233" s="262"/>
      <c r="Q233" s="265"/>
      <c r="R233" s="266"/>
    </row>
    <row r="234" spans="1:18" s="24" customFormat="1" x14ac:dyDescent="0.25">
      <c r="A234" s="279"/>
      <c r="B234" s="280"/>
      <c r="C234" s="281"/>
      <c r="D234" s="35"/>
      <c r="E234" s="280"/>
      <c r="F234" s="106" t="str">
        <f>IF(AND(D234&lt;&gt;"",E234&lt;&gt;""),IF(OR(D234&lt;$D$5,D234&gt;$D$6),"date d'émission de la facture inéligible",IF(OR(E234&lt;$D$5,E234&gt;$D$7),"date d'acquittement inéligible",IF(D234&lt;=E234,"","pourquoi l'acquittement est intervenu avant l'émission de la facture?"))),"")</f>
        <v/>
      </c>
      <c r="G234" s="280"/>
      <c r="H234" s="36"/>
      <c r="I234" s="36"/>
      <c r="J234" s="108">
        <f>ROUND(SUM(H234+I234),2)</f>
        <v>0</v>
      </c>
      <c r="K234" s="282"/>
      <c r="L234" s="304">
        <f>IF(K234&gt;J234,"montant présenté supérieur au TTC,corrigez votre saisie",ROUND(J234-K234,2))</f>
        <v>0</v>
      </c>
      <c r="M234" s="283"/>
      <c r="N234" s="20"/>
      <c r="O234" s="107" t="str">
        <f>IF(N234&lt;&gt;"",ROUND(K234-N234,2),"")</f>
        <v/>
      </c>
      <c r="P234" s="21"/>
      <c r="Q234" s="22"/>
      <c r="R234" s="23"/>
    </row>
    <row r="235" spans="1:18" s="24" customFormat="1" x14ac:dyDescent="0.25">
      <c r="A235" s="279"/>
      <c r="B235" s="280"/>
      <c r="C235" s="281"/>
      <c r="D235" s="35"/>
      <c r="E235" s="280"/>
      <c r="F235" s="106" t="str">
        <f t="shared" ref="F235:F268" si="31">IF(AND(D235&lt;&gt;"",E235&lt;&gt;""),IF(OR(D235&lt;$D$5,D235&gt;$D$6),"date d'émission de la facture inéligible",IF(OR(E235&lt;$D$5,E235&gt;$D$7),"date d'acquittement inéligible",IF(D235&lt;=E235,"","pourquoi l'acquittement est intervenu avant l'émission de la facture?"))),"")</f>
        <v/>
      </c>
      <c r="G235" s="280"/>
      <c r="H235" s="36"/>
      <c r="I235" s="36"/>
      <c r="J235" s="108">
        <f t="shared" ref="J235:J258" si="32">ROUND(SUM(H235+I235),2)</f>
        <v>0</v>
      </c>
      <c r="K235" s="282"/>
      <c r="L235" s="304">
        <f t="shared" ref="L235:L268" si="33">IF(K235&gt;J235,"montant présenté supérieur au TTC,corrigez votre saisie",ROUND(J235-K235,2))</f>
        <v>0</v>
      </c>
      <c r="M235" s="283"/>
      <c r="N235" s="20"/>
      <c r="O235" s="107" t="str">
        <f t="shared" ref="O235:O268" si="34">IF(N235&lt;&gt;"",ROUND(K235-N235,2),"")</f>
        <v/>
      </c>
      <c r="P235" s="21"/>
      <c r="Q235" s="22"/>
      <c r="R235" s="23"/>
    </row>
    <row r="236" spans="1:18" s="24" customFormat="1" ht="4.2" customHeight="1" x14ac:dyDescent="0.25">
      <c r="A236" s="279"/>
      <c r="B236" s="280"/>
      <c r="C236" s="281"/>
      <c r="D236" s="35"/>
      <c r="E236" s="280"/>
      <c r="F236" s="106" t="str">
        <f t="shared" si="31"/>
        <v/>
      </c>
      <c r="G236" s="280"/>
      <c r="H236" s="36"/>
      <c r="I236" s="36"/>
      <c r="J236" s="108">
        <f t="shared" si="32"/>
        <v>0</v>
      </c>
      <c r="K236" s="282"/>
      <c r="L236" s="304">
        <f t="shared" si="33"/>
        <v>0</v>
      </c>
      <c r="M236" s="283"/>
      <c r="N236" s="20"/>
      <c r="O236" s="107" t="str">
        <f t="shared" si="34"/>
        <v/>
      </c>
      <c r="P236" s="21"/>
      <c r="Q236" s="22"/>
      <c r="R236" s="23"/>
    </row>
    <row r="237" spans="1:18" s="24" customFormat="1" ht="4.2" customHeight="1" x14ac:dyDescent="0.25">
      <c r="A237" s="279"/>
      <c r="B237" s="280"/>
      <c r="C237" s="281"/>
      <c r="D237" s="35"/>
      <c r="E237" s="280"/>
      <c r="F237" s="106" t="str">
        <f t="shared" si="31"/>
        <v/>
      </c>
      <c r="G237" s="280"/>
      <c r="H237" s="36"/>
      <c r="I237" s="36"/>
      <c r="J237" s="108">
        <f t="shared" si="32"/>
        <v>0</v>
      </c>
      <c r="K237" s="282"/>
      <c r="L237" s="304">
        <f t="shared" si="33"/>
        <v>0</v>
      </c>
      <c r="M237" s="283"/>
      <c r="N237" s="20"/>
      <c r="O237" s="107" t="str">
        <f t="shared" si="34"/>
        <v/>
      </c>
      <c r="P237" s="21"/>
      <c r="Q237" s="22"/>
      <c r="R237" s="23"/>
    </row>
    <row r="238" spans="1:18" s="24" customFormat="1" ht="4.2" customHeight="1" x14ac:dyDescent="0.25">
      <c r="A238" s="279"/>
      <c r="B238" s="280"/>
      <c r="C238" s="281"/>
      <c r="D238" s="35"/>
      <c r="E238" s="280"/>
      <c r="F238" s="106" t="str">
        <f t="shared" si="31"/>
        <v/>
      </c>
      <c r="G238" s="280"/>
      <c r="H238" s="36"/>
      <c r="I238" s="36"/>
      <c r="J238" s="108">
        <f t="shared" si="32"/>
        <v>0</v>
      </c>
      <c r="K238" s="282"/>
      <c r="L238" s="304">
        <f t="shared" si="33"/>
        <v>0</v>
      </c>
      <c r="M238" s="283"/>
      <c r="N238" s="20"/>
      <c r="O238" s="107" t="str">
        <f t="shared" si="34"/>
        <v/>
      </c>
      <c r="P238" s="21"/>
      <c r="Q238" s="22"/>
      <c r="R238" s="23"/>
    </row>
    <row r="239" spans="1:18" s="24" customFormat="1" ht="4.2" customHeight="1" x14ac:dyDescent="0.25">
      <c r="A239" s="279"/>
      <c r="B239" s="280"/>
      <c r="C239" s="281"/>
      <c r="D239" s="35"/>
      <c r="E239" s="280"/>
      <c r="F239" s="106" t="str">
        <f t="shared" si="31"/>
        <v/>
      </c>
      <c r="G239" s="280"/>
      <c r="H239" s="36"/>
      <c r="I239" s="36"/>
      <c r="J239" s="108">
        <f t="shared" si="32"/>
        <v>0</v>
      </c>
      <c r="K239" s="282"/>
      <c r="L239" s="304">
        <f t="shared" si="33"/>
        <v>0</v>
      </c>
      <c r="M239" s="283"/>
      <c r="N239" s="20"/>
      <c r="O239" s="107" t="str">
        <f t="shared" si="34"/>
        <v/>
      </c>
      <c r="P239" s="21"/>
      <c r="Q239" s="22"/>
      <c r="R239" s="23"/>
    </row>
    <row r="240" spans="1:18" s="24" customFormat="1" ht="4.2" customHeight="1" x14ac:dyDescent="0.25">
      <c r="A240" s="279"/>
      <c r="B240" s="280"/>
      <c r="C240" s="281"/>
      <c r="D240" s="35"/>
      <c r="E240" s="280"/>
      <c r="F240" s="106" t="str">
        <f t="shared" si="31"/>
        <v/>
      </c>
      <c r="G240" s="280"/>
      <c r="H240" s="36"/>
      <c r="I240" s="36"/>
      <c r="J240" s="108">
        <f t="shared" si="32"/>
        <v>0</v>
      </c>
      <c r="K240" s="282"/>
      <c r="L240" s="304">
        <f t="shared" si="33"/>
        <v>0</v>
      </c>
      <c r="M240" s="283"/>
      <c r="N240" s="20"/>
      <c r="O240" s="107" t="str">
        <f t="shared" si="34"/>
        <v/>
      </c>
      <c r="P240" s="21"/>
      <c r="Q240" s="22"/>
      <c r="R240" s="23"/>
    </row>
    <row r="241" spans="1:18" s="24" customFormat="1" ht="4.2" customHeight="1" x14ac:dyDescent="0.25">
      <c r="A241" s="279"/>
      <c r="B241" s="280"/>
      <c r="C241" s="281"/>
      <c r="D241" s="35"/>
      <c r="E241" s="280"/>
      <c r="F241" s="106" t="str">
        <f t="shared" si="31"/>
        <v/>
      </c>
      <c r="G241" s="280"/>
      <c r="H241" s="36"/>
      <c r="I241" s="36"/>
      <c r="J241" s="108">
        <f t="shared" si="32"/>
        <v>0</v>
      </c>
      <c r="K241" s="282"/>
      <c r="L241" s="304">
        <f t="shared" si="33"/>
        <v>0</v>
      </c>
      <c r="M241" s="283"/>
      <c r="N241" s="20"/>
      <c r="O241" s="107" t="str">
        <f t="shared" si="34"/>
        <v/>
      </c>
      <c r="P241" s="21"/>
      <c r="Q241" s="22"/>
      <c r="R241" s="23"/>
    </row>
    <row r="242" spans="1:18" s="24" customFormat="1" ht="4.2" customHeight="1" x14ac:dyDescent="0.25">
      <c r="A242" s="279"/>
      <c r="B242" s="280"/>
      <c r="C242" s="281"/>
      <c r="D242" s="35"/>
      <c r="E242" s="280"/>
      <c r="F242" s="106" t="str">
        <f t="shared" si="31"/>
        <v/>
      </c>
      <c r="G242" s="280"/>
      <c r="H242" s="36"/>
      <c r="I242" s="36"/>
      <c r="J242" s="108">
        <f t="shared" si="32"/>
        <v>0</v>
      </c>
      <c r="K242" s="282"/>
      <c r="L242" s="304">
        <f t="shared" si="33"/>
        <v>0</v>
      </c>
      <c r="M242" s="283"/>
      <c r="N242" s="20"/>
      <c r="O242" s="107" t="str">
        <f t="shared" si="34"/>
        <v/>
      </c>
      <c r="P242" s="21"/>
      <c r="Q242" s="22"/>
      <c r="R242" s="23"/>
    </row>
    <row r="243" spans="1:18" s="24" customFormat="1" ht="4.2" customHeight="1" x14ac:dyDescent="0.25">
      <c r="A243" s="279"/>
      <c r="B243" s="280"/>
      <c r="C243" s="281"/>
      <c r="D243" s="35"/>
      <c r="E243" s="280"/>
      <c r="F243" s="106" t="str">
        <f t="shared" si="31"/>
        <v/>
      </c>
      <c r="G243" s="280"/>
      <c r="H243" s="36"/>
      <c r="I243" s="36"/>
      <c r="J243" s="108">
        <f t="shared" si="32"/>
        <v>0</v>
      </c>
      <c r="K243" s="282"/>
      <c r="L243" s="304">
        <f t="shared" si="33"/>
        <v>0</v>
      </c>
      <c r="M243" s="283"/>
      <c r="N243" s="20"/>
      <c r="O243" s="107" t="str">
        <f t="shared" si="34"/>
        <v/>
      </c>
      <c r="P243" s="21"/>
      <c r="Q243" s="22"/>
      <c r="R243" s="23"/>
    </row>
    <row r="244" spans="1:18" s="24" customFormat="1" ht="4.2" customHeight="1" x14ac:dyDescent="0.25">
      <c r="A244" s="279"/>
      <c r="B244" s="280"/>
      <c r="C244" s="281"/>
      <c r="D244" s="35"/>
      <c r="E244" s="280"/>
      <c r="F244" s="106" t="str">
        <f t="shared" si="31"/>
        <v/>
      </c>
      <c r="G244" s="280"/>
      <c r="H244" s="36"/>
      <c r="I244" s="36"/>
      <c r="J244" s="108">
        <f t="shared" si="32"/>
        <v>0</v>
      </c>
      <c r="K244" s="282"/>
      <c r="L244" s="304">
        <f t="shared" si="33"/>
        <v>0</v>
      </c>
      <c r="M244" s="283"/>
      <c r="N244" s="20"/>
      <c r="O244" s="107" t="str">
        <f t="shared" si="34"/>
        <v/>
      </c>
      <c r="P244" s="21"/>
      <c r="Q244" s="22"/>
      <c r="R244" s="23"/>
    </row>
    <row r="245" spans="1:18" s="24" customFormat="1" ht="4.2" customHeight="1" x14ac:dyDescent="0.25">
      <c r="A245" s="279"/>
      <c r="B245" s="280"/>
      <c r="C245" s="281"/>
      <c r="D245" s="35"/>
      <c r="E245" s="280"/>
      <c r="F245" s="106" t="str">
        <f t="shared" si="31"/>
        <v/>
      </c>
      <c r="G245" s="280"/>
      <c r="H245" s="36"/>
      <c r="I245" s="36"/>
      <c r="J245" s="108">
        <f t="shared" si="32"/>
        <v>0</v>
      </c>
      <c r="K245" s="282"/>
      <c r="L245" s="304">
        <f t="shared" si="33"/>
        <v>0</v>
      </c>
      <c r="M245" s="283"/>
      <c r="N245" s="20"/>
      <c r="O245" s="107" t="str">
        <f t="shared" si="34"/>
        <v/>
      </c>
      <c r="P245" s="21"/>
      <c r="Q245" s="22"/>
      <c r="R245" s="23"/>
    </row>
    <row r="246" spans="1:18" s="24" customFormat="1" ht="4.2" customHeight="1" x14ac:dyDescent="0.25">
      <c r="A246" s="279"/>
      <c r="B246" s="280"/>
      <c r="C246" s="281"/>
      <c r="D246" s="35"/>
      <c r="E246" s="280"/>
      <c r="F246" s="106" t="str">
        <f t="shared" si="31"/>
        <v/>
      </c>
      <c r="G246" s="280"/>
      <c r="H246" s="36"/>
      <c r="I246" s="36"/>
      <c r="J246" s="108">
        <f t="shared" si="32"/>
        <v>0</v>
      </c>
      <c r="K246" s="282"/>
      <c r="L246" s="304">
        <f t="shared" si="33"/>
        <v>0</v>
      </c>
      <c r="M246" s="283"/>
      <c r="N246" s="20"/>
      <c r="O246" s="107" t="str">
        <f t="shared" si="34"/>
        <v/>
      </c>
      <c r="P246" s="21"/>
      <c r="Q246" s="22"/>
      <c r="R246" s="23"/>
    </row>
    <row r="247" spans="1:18" s="24" customFormat="1" ht="4.2" customHeight="1" x14ac:dyDescent="0.25">
      <c r="A247" s="279"/>
      <c r="B247" s="280"/>
      <c r="C247" s="281"/>
      <c r="D247" s="35"/>
      <c r="E247" s="280"/>
      <c r="F247" s="106" t="str">
        <f t="shared" si="31"/>
        <v/>
      </c>
      <c r="G247" s="280"/>
      <c r="H247" s="36"/>
      <c r="I247" s="36"/>
      <c r="J247" s="108">
        <f t="shared" si="32"/>
        <v>0</v>
      </c>
      <c r="K247" s="282"/>
      <c r="L247" s="304">
        <f t="shared" si="33"/>
        <v>0</v>
      </c>
      <c r="M247" s="283"/>
      <c r="N247" s="20"/>
      <c r="O247" s="107" t="str">
        <f t="shared" si="34"/>
        <v/>
      </c>
      <c r="P247" s="21"/>
      <c r="Q247" s="22"/>
      <c r="R247" s="23"/>
    </row>
    <row r="248" spans="1:18" s="24" customFormat="1" ht="4.2" customHeight="1" x14ac:dyDescent="0.25">
      <c r="A248" s="279"/>
      <c r="B248" s="280"/>
      <c r="C248" s="281"/>
      <c r="D248" s="35"/>
      <c r="E248" s="280"/>
      <c r="F248" s="106" t="str">
        <f t="shared" si="31"/>
        <v/>
      </c>
      <c r="G248" s="280"/>
      <c r="H248" s="36"/>
      <c r="I248" s="36"/>
      <c r="J248" s="108">
        <f t="shared" si="32"/>
        <v>0</v>
      </c>
      <c r="K248" s="282"/>
      <c r="L248" s="304">
        <f t="shared" si="33"/>
        <v>0</v>
      </c>
      <c r="M248" s="283"/>
      <c r="N248" s="20"/>
      <c r="O248" s="107" t="str">
        <f t="shared" si="34"/>
        <v/>
      </c>
      <c r="P248" s="21"/>
      <c r="Q248" s="22"/>
      <c r="R248" s="23"/>
    </row>
    <row r="249" spans="1:18" s="24" customFormat="1" ht="4.2" customHeight="1" x14ac:dyDescent="0.25">
      <c r="A249" s="279"/>
      <c r="B249" s="280"/>
      <c r="C249" s="281"/>
      <c r="D249" s="35"/>
      <c r="E249" s="280"/>
      <c r="F249" s="106" t="str">
        <f t="shared" si="31"/>
        <v/>
      </c>
      <c r="G249" s="280"/>
      <c r="H249" s="36"/>
      <c r="I249" s="36"/>
      <c r="J249" s="108">
        <f t="shared" si="32"/>
        <v>0</v>
      </c>
      <c r="K249" s="282"/>
      <c r="L249" s="304">
        <f t="shared" si="33"/>
        <v>0</v>
      </c>
      <c r="M249" s="283"/>
      <c r="N249" s="20"/>
      <c r="O249" s="107" t="str">
        <f t="shared" si="34"/>
        <v/>
      </c>
      <c r="P249" s="21"/>
      <c r="Q249" s="22"/>
      <c r="R249" s="23"/>
    </row>
    <row r="250" spans="1:18" s="24" customFormat="1" ht="4.2" customHeight="1" x14ac:dyDescent="0.25">
      <c r="A250" s="279"/>
      <c r="B250" s="280"/>
      <c r="C250" s="281"/>
      <c r="D250" s="35"/>
      <c r="E250" s="280"/>
      <c r="F250" s="106" t="str">
        <f t="shared" si="31"/>
        <v/>
      </c>
      <c r="G250" s="280"/>
      <c r="H250" s="36"/>
      <c r="I250" s="36"/>
      <c r="J250" s="108">
        <f t="shared" si="32"/>
        <v>0</v>
      </c>
      <c r="K250" s="282"/>
      <c r="L250" s="304">
        <f t="shared" si="33"/>
        <v>0</v>
      </c>
      <c r="M250" s="283"/>
      <c r="N250" s="20"/>
      <c r="O250" s="107" t="str">
        <f t="shared" si="34"/>
        <v/>
      </c>
      <c r="P250" s="21"/>
      <c r="Q250" s="22"/>
      <c r="R250" s="23"/>
    </row>
    <row r="251" spans="1:18" s="24" customFormat="1" ht="4.2" customHeight="1" x14ac:dyDescent="0.25">
      <c r="A251" s="279"/>
      <c r="B251" s="280"/>
      <c r="C251" s="281"/>
      <c r="D251" s="35"/>
      <c r="E251" s="280"/>
      <c r="F251" s="106" t="str">
        <f t="shared" si="31"/>
        <v/>
      </c>
      <c r="G251" s="280"/>
      <c r="H251" s="36"/>
      <c r="I251" s="36"/>
      <c r="J251" s="108">
        <f t="shared" si="32"/>
        <v>0</v>
      </c>
      <c r="K251" s="282"/>
      <c r="L251" s="304">
        <f t="shared" si="33"/>
        <v>0</v>
      </c>
      <c r="M251" s="283"/>
      <c r="N251" s="20"/>
      <c r="O251" s="107" t="str">
        <f t="shared" si="34"/>
        <v/>
      </c>
      <c r="P251" s="21"/>
      <c r="Q251" s="22"/>
      <c r="R251" s="23"/>
    </row>
    <row r="252" spans="1:18" s="24" customFormat="1" ht="4.2" customHeight="1" x14ac:dyDescent="0.25">
      <c r="A252" s="279"/>
      <c r="B252" s="280"/>
      <c r="C252" s="281"/>
      <c r="D252" s="35"/>
      <c r="E252" s="280"/>
      <c r="F252" s="106" t="str">
        <f t="shared" si="31"/>
        <v/>
      </c>
      <c r="G252" s="280"/>
      <c r="H252" s="36"/>
      <c r="I252" s="36"/>
      <c r="J252" s="108">
        <f t="shared" si="32"/>
        <v>0</v>
      </c>
      <c r="K252" s="282"/>
      <c r="L252" s="304">
        <f t="shared" si="33"/>
        <v>0</v>
      </c>
      <c r="M252" s="283"/>
      <c r="N252" s="20"/>
      <c r="O252" s="107" t="str">
        <f t="shared" si="34"/>
        <v/>
      </c>
      <c r="P252" s="21"/>
      <c r="Q252" s="22"/>
      <c r="R252" s="23"/>
    </row>
    <row r="253" spans="1:18" s="24" customFormat="1" ht="4.2" customHeight="1" x14ac:dyDescent="0.25">
      <c r="A253" s="279"/>
      <c r="B253" s="280"/>
      <c r="C253" s="281"/>
      <c r="D253" s="35"/>
      <c r="E253" s="280"/>
      <c r="F253" s="106" t="str">
        <f t="shared" si="31"/>
        <v/>
      </c>
      <c r="G253" s="280"/>
      <c r="H253" s="36"/>
      <c r="I253" s="36"/>
      <c r="J253" s="108">
        <f t="shared" si="32"/>
        <v>0</v>
      </c>
      <c r="K253" s="282"/>
      <c r="L253" s="304">
        <f t="shared" si="33"/>
        <v>0</v>
      </c>
      <c r="M253" s="283"/>
      <c r="N253" s="20"/>
      <c r="O253" s="107" t="str">
        <f t="shared" si="34"/>
        <v/>
      </c>
      <c r="P253" s="21"/>
      <c r="Q253" s="22"/>
      <c r="R253" s="23"/>
    </row>
    <row r="254" spans="1:18" s="24" customFormat="1" ht="4.2" customHeight="1" x14ac:dyDescent="0.25">
      <c r="A254" s="279"/>
      <c r="B254" s="280"/>
      <c r="C254" s="281"/>
      <c r="D254" s="35"/>
      <c r="E254" s="280"/>
      <c r="F254" s="106" t="str">
        <f t="shared" si="31"/>
        <v/>
      </c>
      <c r="G254" s="280"/>
      <c r="H254" s="36"/>
      <c r="I254" s="36"/>
      <c r="J254" s="108">
        <f t="shared" si="32"/>
        <v>0</v>
      </c>
      <c r="K254" s="282"/>
      <c r="L254" s="304">
        <f t="shared" si="33"/>
        <v>0</v>
      </c>
      <c r="M254" s="283"/>
      <c r="N254" s="20"/>
      <c r="O254" s="107" t="str">
        <f t="shared" si="34"/>
        <v/>
      </c>
      <c r="P254" s="21"/>
      <c r="Q254" s="22"/>
      <c r="R254" s="23"/>
    </row>
    <row r="255" spans="1:18" s="24" customFormat="1" ht="4.2" customHeight="1" x14ac:dyDescent="0.25">
      <c r="A255" s="279"/>
      <c r="B255" s="280"/>
      <c r="C255" s="281"/>
      <c r="D255" s="35"/>
      <c r="E255" s="280"/>
      <c r="F255" s="106" t="str">
        <f t="shared" si="31"/>
        <v/>
      </c>
      <c r="G255" s="280"/>
      <c r="H255" s="36"/>
      <c r="I255" s="36"/>
      <c r="J255" s="108">
        <f t="shared" si="32"/>
        <v>0</v>
      </c>
      <c r="K255" s="282"/>
      <c r="L255" s="304">
        <f t="shared" si="33"/>
        <v>0</v>
      </c>
      <c r="M255" s="283"/>
      <c r="N255" s="20"/>
      <c r="O255" s="107" t="str">
        <f t="shared" si="34"/>
        <v/>
      </c>
      <c r="P255" s="21"/>
      <c r="Q255" s="22"/>
      <c r="R255" s="23"/>
    </row>
    <row r="256" spans="1:18" s="24" customFormat="1" ht="4.2" customHeight="1" x14ac:dyDescent="0.25">
      <c r="A256" s="279"/>
      <c r="B256" s="280"/>
      <c r="C256" s="281"/>
      <c r="D256" s="35"/>
      <c r="E256" s="280"/>
      <c r="F256" s="106" t="str">
        <f t="shared" si="31"/>
        <v/>
      </c>
      <c r="G256" s="280"/>
      <c r="H256" s="36"/>
      <c r="I256" s="36"/>
      <c r="J256" s="108">
        <f t="shared" si="32"/>
        <v>0</v>
      </c>
      <c r="K256" s="282"/>
      <c r="L256" s="304">
        <f t="shared" si="33"/>
        <v>0</v>
      </c>
      <c r="M256" s="283"/>
      <c r="N256" s="20"/>
      <c r="O256" s="107" t="str">
        <f t="shared" si="34"/>
        <v/>
      </c>
      <c r="P256" s="21"/>
      <c r="Q256" s="22"/>
      <c r="R256" s="23"/>
    </row>
    <row r="257" spans="1:18" s="24" customFormat="1" ht="4.2" customHeight="1" x14ac:dyDescent="0.25">
      <c r="A257" s="279"/>
      <c r="B257" s="280"/>
      <c r="C257" s="281"/>
      <c r="D257" s="35"/>
      <c r="E257" s="280"/>
      <c r="F257" s="106" t="str">
        <f t="shared" si="31"/>
        <v/>
      </c>
      <c r="G257" s="280"/>
      <c r="H257" s="36"/>
      <c r="I257" s="36"/>
      <c r="J257" s="108">
        <f t="shared" si="32"/>
        <v>0</v>
      </c>
      <c r="K257" s="282"/>
      <c r="L257" s="304">
        <f t="shared" si="33"/>
        <v>0</v>
      </c>
      <c r="M257" s="283"/>
      <c r="N257" s="20"/>
      <c r="O257" s="107" t="str">
        <f t="shared" si="34"/>
        <v/>
      </c>
      <c r="P257" s="21"/>
      <c r="Q257" s="22"/>
      <c r="R257" s="23"/>
    </row>
    <row r="258" spans="1:18" s="24" customFormat="1" ht="4.2" customHeight="1" x14ac:dyDescent="0.25">
      <c r="A258" s="279"/>
      <c r="B258" s="280"/>
      <c r="C258" s="281"/>
      <c r="D258" s="35"/>
      <c r="E258" s="280"/>
      <c r="F258" s="106" t="str">
        <f t="shared" si="31"/>
        <v/>
      </c>
      <c r="G258" s="280"/>
      <c r="H258" s="36"/>
      <c r="I258" s="36"/>
      <c r="J258" s="108">
        <f t="shared" si="32"/>
        <v>0</v>
      </c>
      <c r="K258" s="282"/>
      <c r="L258" s="304">
        <f t="shared" si="33"/>
        <v>0</v>
      </c>
      <c r="M258" s="283"/>
      <c r="N258" s="20"/>
      <c r="O258" s="107" t="str">
        <f t="shared" si="34"/>
        <v/>
      </c>
      <c r="P258" s="21"/>
      <c r="Q258" s="22"/>
      <c r="R258" s="23"/>
    </row>
    <row r="259" spans="1:18" s="24" customFormat="1" ht="4.2" customHeight="1" x14ac:dyDescent="0.25">
      <c r="A259" s="279"/>
      <c r="B259" s="280"/>
      <c r="C259" s="281"/>
      <c r="D259" s="35"/>
      <c r="E259" s="280"/>
      <c r="F259" s="106" t="str">
        <f t="shared" si="31"/>
        <v/>
      </c>
      <c r="G259" s="280"/>
      <c r="H259" s="36"/>
      <c r="I259" s="36"/>
      <c r="J259" s="108">
        <f t="shared" ref="J259:J266" si="35">ROUND(SUM(H259+I259),2)</f>
        <v>0</v>
      </c>
      <c r="K259" s="282"/>
      <c r="L259" s="304">
        <f t="shared" si="33"/>
        <v>0</v>
      </c>
      <c r="M259" s="283"/>
      <c r="N259" s="20"/>
      <c r="O259" s="107" t="str">
        <f t="shared" si="34"/>
        <v/>
      </c>
      <c r="P259" s="21"/>
      <c r="Q259" s="22"/>
      <c r="R259" s="23"/>
    </row>
    <row r="260" spans="1:18" s="24" customFormat="1" ht="4.2" customHeight="1" x14ac:dyDescent="0.25">
      <c r="A260" s="279"/>
      <c r="B260" s="280"/>
      <c r="C260" s="281"/>
      <c r="D260" s="35"/>
      <c r="E260" s="280"/>
      <c r="F260" s="106" t="str">
        <f t="shared" si="31"/>
        <v/>
      </c>
      <c r="G260" s="280"/>
      <c r="H260" s="36"/>
      <c r="I260" s="36"/>
      <c r="J260" s="108">
        <f t="shared" si="35"/>
        <v>0</v>
      </c>
      <c r="K260" s="282"/>
      <c r="L260" s="304">
        <f t="shared" si="33"/>
        <v>0</v>
      </c>
      <c r="M260" s="283"/>
      <c r="N260" s="20"/>
      <c r="O260" s="107" t="str">
        <f t="shared" si="34"/>
        <v/>
      </c>
      <c r="P260" s="21"/>
      <c r="Q260" s="22"/>
      <c r="R260" s="23"/>
    </row>
    <row r="261" spans="1:18" s="24" customFormat="1" ht="4.2" customHeight="1" x14ac:dyDescent="0.25">
      <c r="A261" s="279"/>
      <c r="B261" s="280"/>
      <c r="C261" s="281"/>
      <c r="D261" s="35"/>
      <c r="E261" s="280"/>
      <c r="F261" s="106" t="str">
        <f t="shared" si="31"/>
        <v/>
      </c>
      <c r="G261" s="280"/>
      <c r="H261" s="36"/>
      <c r="I261" s="36"/>
      <c r="J261" s="108">
        <f t="shared" si="35"/>
        <v>0</v>
      </c>
      <c r="K261" s="282"/>
      <c r="L261" s="304">
        <f t="shared" si="33"/>
        <v>0</v>
      </c>
      <c r="M261" s="283"/>
      <c r="N261" s="20"/>
      <c r="O261" s="107" t="str">
        <f t="shared" si="34"/>
        <v/>
      </c>
      <c r="P261" s="21"/>
      <c r="Q261" s="22"/>
      <c r="R261" s="23"/>
    </row>
    <row r="262" spans="1:18" s="24" customFormat="1" ht="4.2" customHeight="1" x14ac:dyDescent="0.25">
      <c r="A262" s="279"/>
      <c r="B262" s="280"/>
      <c r="C262" s="281"/>
      <c r="D262" s="35"/>
      <c r="E262" s="280"/>
      <c r="F262" s="106" t="str">
        <f t="shared" si="31"/>
        <v/>
      </c>
      <c r="G262" s="280"/>
      <c r="H262" s="36"/>
      <c r="I262" s="36"/>
      <c r="J262" s="108">
        <f t="shared" si="35"/>
        <v>0</v>
      </c>
      <c r="K262" s="282"/>
      <c r="L262" s="304">
        <f t="shared" si="33"/>
        <v>0</v>
      </c>
      <c r="M262" s="283"/>
      <c r="N262" s="20"/>
      <c r="O262" s="107" t="str">
        <f t="shared" si="34"/>
        <v/>
      </c>
      <c r="P262" s="21"/>
      <c r="Q262" s="22"/>
      <c r="R262" s="23"/>
    </row>
    <row r="263" spans="1:18" s="24" customFormat="1" ht="4.2" customHeight="1" x14ac:dyDescent="0.25">
      <c r="A263" s="279"/>
      <c r="B263" s="280"/>
      <c r="C263" s="281"/>
      <c r="D263" s="35"/>
      <c r="E263" s="280"/>
      <c r="F263" s="106" t="str">
        <f t="shared" si="31"/>
        <v/>
      </c>
      <c r="G263" s="280"/>
      <c r="H263" s="36"/>
      <c r="I263" s="36"/>
      <c r="J263" s="108">
        <f t="shared" si="35"/>
        <v>0</v>
      </c>
      <c r="K263" s="282"/>
      <c r="L263" s="304">
        <f t="shared" si="33"/>
        <v>0</v>
      </c>
      <c r="M263" s="283"/>
      <c r="N263" s="20"/>
      <c r="O263" s="107" t="str">
        <f t="shared" si="34"/>
        <v/>
      </c>
      <c r="P263" s="21"/>
      <c r="Q263" s="22"/>
      <c r="R263" s="23"/>
    </row>
    <row r="264" spans="1:18" s="24" customFormat="1" ht="4.2" customHeight="1" x14ac:dyDescent="0.25">
      <c r="A264" s="279"/>
      <c r="B264" s="280"/>
      <c r="C264" s="281"/>
      <c r="D264" s="35"/>
      <c r="E264" s="280"/>
      <c r="F264" s="106" t="str">
        <f t="shared" si="31"/>
        <v/>
      </c>
      <c r="G264" s="280"/>
      <c r="H264" s="36"/>
      <c r="I264" s="36"/>
      <c r="J264" s="108">
        <f t="shared" si="35"/>
        <v>0</v>
      </c>
      <c r="K264" s="282"/>
      <c r="L264" s="304">
        <f t="shared" si="33"/>
        <v>0</v>
      </c>
      <c r="M264" s="283"/>
      <c r="N264" s="20"/>
      <c r="O264" s="107" t="str">
        <f t="shared" si="34"/>
        <v/>
      </c>
      <c r="P264" s="21"/>
      <c r="Q264" s="22"/>
      <c r="R264" s="23"/>
    </row>
    <row r="265" spans="1:18" s="24" customFormat="1" ht="4.2" customHeight="1" x14ac:dyDescent="0.25">
      <c r="A265" s="279"/>
      <c r="B265" s="280"/>
      <c r="C265" s="281"/>
      <c r="D265" s="35"/>
      <c r="E265" s="280"/>
      <c r="F265" s="106" t="str">
        <f t="shared" si="31"/>
        <v/>
      </c>
      <c r="G265" s="280"/>
      <c r="H265" s="36"/>
      <c r="I265" s="36"/>
      <c r="J265" s="108">
        <f t="shared" si="35"/>
        <v>0</v>
      </c>
      <c r="K265" s="282"/>
      <c r="L265" s="304">
        <f t="shared" si="33"/>
        <v>0</v>
      </c>
      <c r="M265" s="283"/>
      <c r="N265" s="20"/>
      <c r="O265" s="107" t="str">
        <f t="shared" si="34"/>
        <v/>
      </c>
      <c r="P265" s="21"/>
      <c r="Q265" s="22"/>
      <c r="R265" s="23"/>
    </row>
    <row r="266" spans="1:18" s="24" customFormat="1" ht="4.2" customHeight="1" x14ac:dyDescent="0.25">
      <c r="A266" s="279"/>
      <c r="B266" s="280"/>
      <c r="C266" s="281"/>
      <c r="D266" s="35"/>
      <c r="E266" s="280"/>
      <c r="F266" s="106" t="str">
        <f t="shared" si="31"/>
        <v/>
      </c>
      <c r="G266" s="280"/>
      <c r="H266" s="36"/>
      <c r="I266" s="36"/>
      <c r="J266" s="108">
        <f t="shared" si="35"/>
        <v>0</v>
      </c>
      <c r="K266" s="282"/>
      <c r="L266" s="304">
        <f t="shared" si="33"/>
        <v>0</v>
      </c>
      <c r="M266" s="283"/>
      <c r="N266" s="20"/>
      <c r="O266" s="107" t="str">
        <f t="shared" si="34"/>
        <v/>
      </c>
      <c r="P266" s="21"/>
      <c r="Q266" s="22"/>
      <c r="R266" s="23"/>
    </row>
    <row r="267" spans="1:18" s="24" customFormat="1" ht="4.2" customHeight="1" x14ac:dyDescent="0.25">
      <c r="A267" s="279"/>
      <c r="B267" s="280"/>
      <c r="C267" s="281"/>
      <c r="D267" s="35"/>
      <c r="E267" s="280"/>
      <c r="F267" s="106" t="str">
        <f t="shared" si="31"/>
        <v/>
      </c>
      <c r="G267" s="280"/>
      <c r="H267" s="36"/>
      <c r="I267" s="36"/>
      <c r="J267" s="108">
        <f t="shared" ref="J267:J268" si="36">ROUND(SUM(H267+I267),2)</f>
        <v>0</v>
      </c>
      <c r="K267" s="282"/>
      <c r="L267" s="304">
        <f t="shared" si="33"/>
        <v>0</v>
      </c>
      <c r="M267" s="283"/>
      <c r="N267" s="20"/>
      <c r="O267" s="107" t="str">
        <f t="shared" si="34"/>
        <v/>
      </c>
      <c r="P267" s="21"/>
      <c r="Q267" s="22"/>
      <c r="R267" s="23"/>
    </row>
    <row r="268" spans="1:18" s="24" customFormat="1" ht="4.2" customHeight="1" x14ac:dyDescent="0.25">
      <c r="A268" s="279"/>
      <c r="B268" s="280"/>
      <c r="C268" s="281"/>
      <c r="D268" s="35"/>
      <c r="E268" s="280"/>
      <c r="F268" s="106" t="str">
        <f t="shared" si="31"/>
        <v/>
      </c>
      <c r="G268" s="280"/>
      <c r="H268" s="36"/>
      <c r="I268" s="36"/>
      <c r="J268" s="108">
        <f t="shared" si="36"/>
        <v>0</v>
      </c>
      <c r="K268" s="282"/>
      <c r="L268" s="304">
        <f t="shared" si="33"/>
        <v>0</v>
      </c>
      <c r="M268" s="283"/>
      <c r="N268" s="20"/>
      <c r="O268" s="107" t="str">
        <f t="shared" si="34"/>
        <v/>
      </c>
      <c r="P268" s="21"/>
      <c r="Q268" s="22"/>
      <c r="R268" s="23"/>
    </row>
    <row r="269" spans="1:18" s="274" customFormat="1" x14ac:dyDescent="0.25">
      <c r="A269" s="225" t="s">
        <v>68</v>
      </c>
      <c r="B269" s="226"/>
      <c r="C269" s="226"/>
      <c r="D269" s="227"/>
      <c r="E269" s="227"/>
      <c r="F269" s="228" t="str">
        <f t="shared" ref="F269" si="37">IF(AND(D269&lt;&gt;"",E269&lt;&gt;""),IF(OR(D269&lt;$D$5,D269&gt;$D$6),"date d'émission de la facture inéligible",IF(OR(E269&lt;$D$5,E269&gt;$D$7),"date d'acquittement inéligible",IF(D269&lt;=E269,"","pourquoi l'acquittement est intervenu avant l'émission de la facture?"))),"")</f>
        <v/>
      </c>
      <c r="G269" s="227"/>
      <c r="H269" s="229"/>
      <c r="I269" s="229"/>
      <c r="J269" s="230">
        <f>ROUND(0.000000001,2)</f>
        <v>0</v>
      </c>
      <c r="K269" s="230"/>
      <c r="L269" s="230">
        <f>ROUND(0.000000001,2)</f>
        <v>0</v>
      </c>
      <c r="M269" s="231"/>
      <c r="N269" s="226"/>
      <c r="O269" s="204" t="str">
        <f t="shared" ref="O269" si="38">IF(N269&lt;&gt;"",ROUND(K269-N269,2),"")</f>
        <v/>
      </c>
      <c r="P269" s="232"/>
      <c r="Q269" s="233"/>
      <c r="R269" s="273"/>
    </row>
    <row r="270" spans="1:18" s="34" customFormat="1" ht="21.15" customHeight="1" x14ac:dyDescent="0.3">
      <c r="A270" s="193" t="s">
        <v>40</v>
      </c>
      <c r="B270" s="190"/>
      <c r="C270" s="119" t="s">
        <v>41</v>
      </c>
      <c r="D270" s="120" t="str">
        <f>IF(MIN(D234:D269)=0,"",MIN(D234:D269))</f>
        <v/>
      </c>
      <c r="E270" s="121" t="str">
        <f>IF(MAX(E234:E269)=0,"",MAX(E234:E269))</f>
        <v/>
      </c>
      <c r="F270" s="190"/>
      <c r="G270" s="190"/>
      <c r="H270" s="191"/>
      <c r="I270" s="192" t="s">
        <v>209</v>
      </c>
      <c r="J270" s="200">
        <f>SUM(J234:J269)</f>
        <v>0</v>
      </c>
      <c r="K270" s="220">
        <f>SUM(K234:K269)</f>
        <v>0</v>
      </c>
      <c r="L270" s="200">
        <f>SUM(L234:L269)</f>
        <v>0</v>
      </c>
      <c r="M270" s="195"/>
      <c r="N270" s="196"/>
      <c r="O270" s="194">
        <f>SUM(O234:O269)</f>
        <v>0</v>
      </c>
      <c r="P270" s="197"/>
      <c r="Q270" s="198"/>
      <c r="R270" s="33"/>
    </row>
    <row r="271" spans="1:18" s="267" customFormat="1" ht="21.15" customHeight="1" x14ac:dyDescent="0.3">
      <c r="A271" s="289" t="s">
        <v>43</v>
      </c>
      <c r="B271" s="263" t="s">
        <v>228</v>
      </c>
      <c r="C271" s="262"/>
      <c r="D271" s="262"/>
      <c r="E271" s="262"/>
      <c r="F271" s="262"/>
      <c r="G271" s="262"/>
      <c r="H271" s="262"/>
      <c r="I271" s="262"/>
      <c r="J271" s="262"/>
      <c r="K271" s="262"/>
      <c r="L271" s="262"/>
      <c r="M271" s="262"/>
      <c r="N271" s="264"/>
      <c r="O271" s="262"/>
      <c r="P271" s="262"/>
      <c r="Q271" s="265"/>
      <c r="R271" s="266"/>
    </row>
    <row r="272" spans="1:18" s="267" customFormat="1" ht="21.15" customHeight="1" x14ac:dyDescent="0.3">
      <c r="A272" s="289" t="s">
        <v>63</v>
      </c>
      <c r="B272" s="263" t="s">
        <v>228</v>
      </c>
      <c r="C272" s="262"/>
      <c r="D272" s="262"/>
      <c r="E272" s="262"/>
      <c r="F272" s="268"/>
      <c r="G272" s="262"/>
      <c r="H272" s="262"/>
      <c r="I272" s="262"/>
      <c r="J272" s="262"/>
      <c r="K272" s="262"/>
      <c r="L272" s="268"/>
      <c r="M272" s="268"/>
      <c r="N272" s="264"/>
      <c r="O272" s="262"/>
      <c r="P272" s="262"/>
      <c r="Q272" s="265"/>
      <c r="R272" s="266"/>
    </row>
    <row r="273" spans="1:18" s="24" customFormat="1" x14ac:dyDescent="0.25">
      <c r="A273" s="279"/>
      <c r="B273" s="280"/>
      <c r="C273" s="281"/>
      <c r="D273" s="35"/>
      <c r="E273" s="280"/>
      <c r="F273" s="106" t="str">
        <f>IF(AND(D273&lt;&gt;"",E273&lt;&gt;""),IF(OR(D273&lt;$D$5,D273&gt;$D$6),"date d'émission de la facture inéligible",IF(OR(E273&lt;$D$5,E273&gt;$D$7),"date d'acquittement inéligible",IF(D273&lt;=E273,"","pourquoi l'acquittement est intervenu avant l'émission de la facture?"))),"")</f>
        <v/>
      </c>
      <c r="G273" s="280"/>
      <c r="H273" s="36"/>
      <c r="I273" s="36"/>
      <c r="J273" s="108">
        <f>ROUND(SUM(H273+I273),2)</f>
        <v>0</v>
      </c>
      <c r="K273" s="282"/>
      <c r="L273" s="304">
        <f>IF(K273&gt;J273,"montant présenté supérieur au TTC,corrigez votre saisie",ROUND(J273-K273,2))</f>
        <v>0</v>
      </c>
      <c r="M273" s="283"/>
      <c r="N273" s="20"/>
      <c r="O273" s="107" t="str">
        <f>IF(N273&lt;&gt;"",ROUND(K273-N273,2),"")</f>
        <v/>
      </c>
      <c r="P273" s="21"/>
      <c r="Q273" s="22"/>
      <c r="R273" s="23"/>
    </row>
    <row r="274" spans="1:18" s="24" customFormat="1" x14ac:dyDescent="0.25">
      <c r="A274" s="279"/>
      <c r="B274" s="280"/>
      <c r="C274" s="281"/>
      <c r="D274" s="35"/>
      <c r="E274" s="280"/>
      <c r="F274" s="106" t="str">
        <f t="shared" ref="F274:F306" si="39">IF(AND(D274&lt;&gt;"",E274&lt;&gt;""),IF(OR(D274&lt;$D$5,D274&gt;$D$6),"date d'émission de la facture inéligible",IF(OR(E274&lt;$D$5,E274&gt;$D$7),"date d'acquittement inéligible",IF(D274&lt;=E274,"","pourquoi l'acquittement est intervenu avant l'émission de la facture?"))),"")</f>
        <v/>
      </c>
      <c r="G274" s="280"/>
      <c r="H274" s="36"/>
      <c r="I274" s="36"/>
      <c r="J274" s="108">
        <f t="shared" ref="J274:J298" si="40">ROUND(SUM(H274+I274),2)</f>
        <v>0</v>
      </c>
      <c r="K274" s="282"/>
      <c r="L274" s="304">
        <f t="shared" ref="L274:L307" si="41">IF(K274&gt;J274,"montant présenté supérieur au TTC,corrigez votre saisie",ROUND(J274-K274,2))</f>
        <v>0</v>
      </c>
      <c r="M274" s="283"/>
      <c r="N274" s="20"/>
      <c r="O274" s="107" t="str">
        <f t="shared" ref="O274:O307" si="42">IF(N274&lt;&gt;"",ROUND(K274-N274,2),"")</f>
        <v/>
      </c>
      <c r="P274" s="21"/>
      <c r="Q274" s="22"/>
      <c r="R274" s="23"/>
    </row>
    <row r="275" spans="1:18" s="24" customFormat="1" ht="4.2" customHeight="1" x14ac:dyDescent="0.25">
      <c r="A275" s="279"/>
      <c r="B275" s="280"/>
      <c r="C275" s="281"/>
      <c r="D275" s="35"/>
      <c r="E275" s="280"/>
      <c r="F275" s="106" t="str">
        <f t="shared" si="39"/>
        <v/>
      </c>
      <c r="G275" s="280"/>
      <c r="H275" s="36"/>
      <c r="I275" s="36"/>
      <c r="J275" s="108">
        <f t="shared" si="40"/>
        <v>0</v>
      </c>
      <c r="K275" s="282"/>
      <c r="L275" s="304">
        <f t="shared" si="41"/>
        <v>0</v>
      </c>
      <c r="M275" s="283"/>
      <c r="N275" s="20"/>
      <c r="O275" s="107" t="str">
        <f t="shared" si="42"/>
        <v/>
      </c>
      <c r="P275" s="21"/>
      <c r="Q275" s="22"/>
      <c r="R275" s="23"/>
    </row>
    <row r="276" spans="1:18" s="24" customFormat="1" ht="4.2" customHeight="1" x14ac:dyDescent="0.25">
      <c r="A276" s="279"/>
      <c r="B276" s="280"/>
      <c r="C276" s="281"/>
      <c r="D276" s="35"/>
      <c r="E276" s="280"/>
      <c r="F276" s="106" t="str">
        <f t="shared" si="39"/>
        <v/>
      </c>
      <c r="G276" s="280"/>
      <c r="H276" s="36"/>
      <c r="I276" s="36"/>
      <c r="J276" s="108">
        <f t="shared" si="40"/>
        <v>0</v>
      </c>
      <c r="K276" s="282"/>
      <c r="L276" s="304">
        <f t="shared" si="41"/>
        <v>0</v>
      </c>
      <c r="M276" s="283"/>
      <c r="N276" s="20"/>
      <c r="O276" s="107" t="str">
        <f t="shared" si="42"/>
        <v/>
      </c>
      <c r="P276" s="21"/>
      <c r="Q276" s="22"/>
      <c r="R276" s="23"/>
    </row>
    <row r="277" spans="1:18" s="24" customFormat="1" ht="4.2" customHeight="1" x14ac:dyDescent="0.25">
      <c r="A277" s="279"/>
      <c r="B277" s="280"/>
      <c r="C277" s="281"/>
      <c r="D277" s="35"/>
      <c r="E277" s="280"/>
      <c r="F277" s="106" t="str">
        <f t="shared" si="39"/>
        <v/>
      </c>
      <c r="G277" s="280"/>
      <c r="H277" s="36"/>
      <c r="I277" s="36"/>
      <c r="J277" s="108">
        <f t="shared" si="40"/>
        <v>0</v>
      </c>
      <c r="K277" s="282"/>
      <c r="L277" s="304">
        <f t="shared" si="41"/>
        <v>0</v>
      </c>
      <c r="M277" s="283"/>
      <c r="N277" s="20"/>
      <c r="O277" s="107" t="str">
        <f t="shared" si="42"/>
        <v/>
      </c>
      <c r="P277" s="21"/>
      <c r="Q277" s="22"/>
      <c r="R277" s="23"/>
    </row>
    <row r="278" spans="1:18" s="24" customFormat="1" ht="4.2" customHeight="1" x14ac:dyDescent="0.25">
      <c r="A278" s="279"/>
      <c r="B278" s="280"/>
      <c r="C278" s="281"/>
      <c r="D278" s="35"/>
      <c r="E278" s="280"/>
      <c r="F278" s="106" t="str">
        <f t="shared" si="39"/>
        <v/>
      </c>
      <c r="G278" s="280"/>
      <c r="H278" s="36"/>
      <c r="I278" s="36"/>
      <c r="J278" s="108">
        <f t="shared" si="40"/>
        <v>0</v>
      </c>
      <c r="K278" s="282"/>
      <c r="L278" s="304">
        <f t="shared" si="41"/>
        <v>0</v>
      </c>
      <c r="M278" s="283"/>
      <c r="N278" s="20"/>
      <c r="O278" s="107" t="str">
        <f t="shared" si="42"/>
        <v/>
      </c>
      <c r="P278" s="21"/>
      <c r="Q278" s="22"/>
      <c r="R278" s="23"/>
    </row>
    <row r="279" spans="1:18" s="24" customFormat="1" ht="4.2" customHeight="1" x14ac:dyDescent="0.25">
      <c r="A279" s="279"/>
      <c r="B279" s="280"/>
      <c r="C279" s="281"/>
      <c r="D279" s="35"/>
      <c r="E279" s="280"/>
      <c r="F279" s="106" t="str">
        <f t="shared" si="39"/>
        <v/>
      </c>
      <c r="G279" s="280"/>
      <c r="H279" s="36"/>
      <c r="I279" s="36"/>
      <c r="J279" s="108">
        <f t="shared" si="40"/>
        <v>0</v>
      </c>
      <c r="K279" s="282"/>
      <c r="L279" s="304">
        <f t="shared" si="41"/>
        <v>0</v>
      </c>
      <c r="M279" s="283"/>
      <c r="N279" s="20"/>
      <c r="O279" s="107" t="str">
        <f t="shared" si="42"/>
        <v/>
      </c>
      <c r="P279" s="21"/>
      <c r="Q279" s="22"/>
      <c r="R279" s="23"/>
    </row>
    <row r="280" spans="1:18" s="24" customFormat="1" ht="4.2" customHeight="1" x14ac:dyDescent="0.25">
      <c r="A280" s="279"/>
      <c r="B280" s="280"/>
      <c r="C280" s="281"/>
      <c r="D280" s="35"/>
      <c r="E280" s="280"/>
      <c r="F280" s="106" t="str">
        <f t="shared" si="39"/>
        <v/>
      </c>
      <c r="G280" s="280"/>
      <c r="H280" s="36"/>
      <c r="I280" s="36"/>
      <c r="J280" s="108">
        <f t="shared" si="40"/>
        <v>0</v>
      </c>
      <c r="K280" s="282"/>
      <c r="L280" s="304">
        <f t="shared" si="41"/>
        <v>0</v>
      </c>
      <c r="M280" s="283"/>
      <c r="N280" s="20"/>
      <c r="O280" s="107" t="str">
        <f t="shared" si="42"/>
        <v/>
      </c>
      <c r="P280" s="21"/>
      <c r="Q280" s="22"/>
      <c r="R280" s="23"/>
    </row>
    <row r="281" spans="1:18" s="24" customFormat="1" ht="4.2" customHeight="1" x14ac:dyDescent="0.25">
      <c r="A281" s="279"/>
      <c r="B281" s="280"/>
      <c r="C281" s="281"/>
      <c r="D281" s="35"/>
      <c r="E281" s="280"/>
      <c r="F281" s="106" t="str">
        <f t="shared" si="39"/>
        <v/>
      </c>
      <c r="G281" s="280"/>
      <c r="H281" s="36"/>
      <c r="I281" s="36"/>
      <c r="J281" s="108">
        <f t="shared" si="40"/>
        <v>0</v>
      </c>
      <c r="K281" s="282"/>
      <c r="L281" s="304">
        <f t="shared" si="41"/>
        <v>0</v>
      </c>
      <c r="M281" s="283"/>
      <c r="N281" s="20"/>
      <c r="O281" s="107" t="str">
        <f t="shared" si="42"/>
        <v/>
      </c>
      <c r="P281" s="21"/>
      <c r="Q281" s="22"/>
      <c r="R281" s="23"/>
    </row>
    <row r="282" spans="1:18" s="24" customFormat="1" ht="4.2" customHeight="1" x14ac:dyDescent="0.25">
      <c r="A282" s="279"/>
      <c r="B282" s="280"/>
      <c r="C282" s="281"/>
      <c r="D282" s="35"/>
      <c r="E282" s="280"/>
      <c r="F282" s="106" t="str">
        <f t="shared" si="39"/>
        <v/>
      </c>
      <c r="G282" s="280"/>
      <c r="H282" s="36"/>
      <c r="I282" s="36"/>
      <c r="J282" s="108">
        <f t="shared" si="40"/>
        <v>0</v>
      </c>
      <c r="K282" s="282"/>
      <c r="L282" s="304">
        <f t="shared" si="41"/>
        <v>0</v>
      </c>
      <c r="M282" s="283"/>
      <c r="N282" s="20"/>
      <c r="O282" s="107" t="str">
        <f t="shared" si="42"/>
        <v/>
      </c>
      <c r="P282" s="21"/>
      <c r="Q282" s="22"/>
      <c r="R282" s="23"/>
    </row>
    <row r="283" spans="1:18" s="24" customFormat="1" ht="4.2" customHeight="1" x14ac:dyDescent="0.25">
      <c r="A283" s="279"/>
      <c r="B283" s="280"/>
      <c r="C283" s="281"/>
      <c r="D283" s="35"/>
      <c r="E283" s="280"/>
      <c r="F283" s="106" t="str">
        <f t="shared" si="39"/>
        <v/>
      </c>
      <c r="G283" s="280"/>
      <c r="H283" s="36"/>
      <c r="I283" s="36"/>
      <c r="J283" s="108">
        <f t="shared" si="40"/>
        <v>0</v>
      </c>
      <c r="K283" s="282"/>
      <c r="L283" s="304">
        <f t="shared" si="41"/>
        <v>0</v>
      </c>
      <c r="M283" s="283"/>
      <c r="N283" s="20"/>
      <c r="O283" s="107" t="str">
        <f t="shared" si="42"/>
        <v/>
      </c>
      <c r="P283" s="21"/>
      <c r="Q283" s="22"/>
      <c r="R283" s="23"/>
    </row>
    <row r="284" spans="1:18" s="24" customFormat="1" ht="4.2" customHeight="1" x14ac:dyDescent="0.25">
      <c r="A284" s="279"/>
      <c r="B284" s="280"/>
      <c r="C284" s="281"/>
      <c r="D284" s="35"/>
      <c r="E284" s="280"/>
      <c r="F284" s="106" t="str">
        <f t="shared" si="39"/>
        <v/>
      </c>
      <c r="G284" s="280"/>
      <c r="H284" s="36"/>
      <c r="I284" s="36"/>
      <c r="J284" s="108">
        <f t="shared" si="40"/>
        <v>0</v>
      </c>
      <c r="K284" s="282"/>
      <c r="L284" s="304">
        <f t="shared" si="41"/>
        <v>0</v>
      </c>
      <c r="M284" s="283"/>
      <c r="N284" s="20"/>
      <c r="O284" s="107" t="str">
        <f t="shared" si="42"/>
        <v/>
      </c>
      <c r="P284" s="21"/>
      <c r="Q284" s="22"/>
      <c r="R284" s="23"/>
    </row>
    <row r="285" spans="1:18" s="24" customFormat="1" ht="4.2" customHeight="1" x14ac:dyDescent="0.25">
      <c r="A285" s="279"/>
      <c r="B285" s="280"/>
      <c r="C285" s="281"/>
      <c r="D285" s="35"/>
      <c r="E285" s="280"/>
      <c r="F285" s="106" t="str">
        <f t="shared" si="39"/>
        <v/>
      </c>
      <c r="G285" s="280"/>
      <c r="H285" s="36"/>
      <c r="I285" s="36"/>
      <c r="J285" s="108">
        <f t="shared" si="40"/>
        <v>0</v>
      </c>
      <c r="K285" s="282"/>
      <c r="L285" s="304">
        <f t="shared" si="41"/>
        <v>0</v>
      </c>
      <c r="M285" s="283"/>
      <c r="N285" s="20"/>
      <c r="O285" s="107" t="str">
        <f t="shared" si="42"/>
        <v/>
      </c>
      <c r="P285" s="21"/>
      <c r="Q285" s="22"/>
      <c r="R285" s="23"/>
    </row>
    <row r="286" spans="1:18" s="24" customFormat="1" ht="4.2" customHeight="1" x14ac:dyDescent="0.25">
      <c r="A286" s="279"/>
      <c r="B286" s="280"/>
      <c r="C286" s="281"/>
      <c r="D286" s="35"/>
      <c r="E286" s="280"/>
      <c r="F286" s="106" t="str">
        <f t="shared" si="39"/>
        <v/>
      </c>
      <c r="G286" s="280"/>
      <c r="H286" s="36"/>
      <c r="I286" s="36"/>
      <c r="J286" s="108">
        <f t="shared" si="40"/>
        <v>0</v>
      </c>
      <c r="K286" s="282"/>
      <c r="L286" s="304">
        <f t="shared" si="41"/>
        <v>0</v>
      </c>
      <c r="M286" s="283"/>
      <c r="N286" s="20"/>
      <c r="O286" s="107" t="str">
        <f t="shared" si="42"/>
        <v/>
      </c>
      <c r="P286" s="21"/>
      <c r="Q286" s="22"/>
      <c r="R286" s="23"/>
    </row>
    <row r="287" spans="1:18" s="24" customFormat="1" ht="4.2" customHeight="1" x14ac:dyDescent="0.25">
      <c r="A287" s="279"/>
      <c r="B287" s="280"/>
      <c r="C287" s="281"/>
      <c r="D287" s="35"/>
      <c r="E287" s="280"/>
      <c r="F287" s="106" t="str">
        <f t="shared" si="39"/>
        <v/>
      </c>
      <c r="G287" s="280"/>
      <c r="H287" s="36"/>
      <c r="I287" s="36"/>
      <c r="J287" s="108">
        <f t="shared" si="40"/>
        <v>0</v>
      </c>
      <c r="K287" s="282"/>
      <c r="L287" s="304">
        <f t="shared" si="41"/>
        <v>0</v>
      </c>
      <c r="M287" s="283"/>
      <c r="N287" s="20"/>
      <c r="O287" s="107" t="str">
        <f t="shared" si="42"/>
        <v/>
      </c>
      <c r="P287" s="21"/>
      <c r="Q287" s="22"/>
      <c r="R287" s="23"/>
    </row>
    <row r="288" spans="1:18" s="24" customFormat="1" ht="4.2" customHeight="1" x14ac:dyDescent="0.25">
      <c r="A288" s="279"/>
      <c r="B288" s="280"/>
      <c r="C288" s="281"/>
      <c r="D288" s="35"/>
      <c r="E288" s="280"/>
      <c r="F288" s="106" t="str">
        <f t="shared" si="39"/>
        <v/>
      </c>
      <c r="G288" s="280"/>
      <c r="H288" s="36"/>
      <c r="I288" s="36"/>
      <c r="J288" s="108">
        <f t="shared" si="40"/>
        <v>0</v>
      </c>
      <c r="K288" s="282"/>
      <c r="L288" s="304">
        <f t="shared" si="41"/>
        <v>0</v>
      </c>
      <c r="M288" s="283"/>
      <c r="N288" s="20"/>
      <c r="O288" s="107" t="str">
        <f t="shared" si="42"/>
        <v/>
      </c>
      <c r="P288" s="21"/>
      <c r="Q288" s="22"/>
      <c r="R288" s="23"/>
    </row>
    <row r="289" spans="1:18" s="24" customFormat="1" ht="4.2" customHeight="1" x14ac:dyDescent="0.25">
      <c r="A289" s="279"/>
      <c r="B289" s="280"/>
      <c r="C289" s="281"/>
      <c r="D289" s="35"/>
      <c r="E289" s="280"/>
      <c r="F289" s="106" t="str">
        <f t="shared" si="39"/>
        <v/>
      </c>
      <c r="G289" s="280"/>
      <c r="H289" s="36"/>
      <c r="I289" s="36"/>
      <c r="J289" s="108">
        <f t="shared" si="40"/>
        <v>0</v>
      </c>
      <c r="K289" s="282"/>
      <c r="L289" s="304">
        <f t="shared" si="41"/>
        <v>0</v>
      </c>
      <c r="M289" s="283"/>
      <c r="N289" s="20"/>
      <c r="O289" s="107" t="str">
        <f t="shared" si="42"/>
        <v/>
      </c>
      <c r="P289" s="21"/>
      <c r="Q289" s="22"/>
      <c r="R289" s="23"/>
    </row>
    <row r="290" spans="1:18" s="24" customFormat="1" ht="4.2" customHeight="1" x14ac:dyDescent="0.25">
      <c r="A290" s="279"/>
      <c r="B290" s="280"/>
      <c r="C290" s="281"/>
      <c r="D290" s="35"/>
      <c r="E290" s="280"/>
      <c r="F290" s="106" t="str">
        <f t="shared" si="39"/>
        <v/>
      </c>
      <c r="G290" s="280"/>
      <c r="H290" s="36"/>
      <c r="I290" s="36"/>
      <c r="J290" s="108">
        <f t="shared" si="40"/>
        <v>0</v>
      </c>
      <c r="K290" s="282"/>
      <c r="L290" s="304">
        <f t="shared" si="41"/>
        <v>0</v>
      </c>
      <c r="M290" s="283"/>
      <c r="N290" s="20"/>
      <c r="O290" s="107" t="str">
        <f t="shared" si="42"/>
        <v/>
      </c>
      <c r="P290" s="21"/>
      <c r="Q290" s="22"/>
      <c r="R290" s="23"/>
    </row>
    <row r="291" spans="1:18" s="24" customFormat="1" ht="4.2" customHeight="1" x14ac:dyDescent="0.25">
      <c r="A291" s="279"/>
      <c r="B291" s="280"/>
      <c r="C291" s="281"/>
      <c r="D291" s="35"/>
      <c r="E291" s="280"/>
      <c r="F291" s="106" t="str">
        <f t="shared" si="39"/>
        <v/>
      </c>
      <c r="G291" s="280"/>
      <c r="H291" s="36"/>
      <c r="I291" s="36"/>
      <c r="J291" s="108">
        <f t="shared" si="40"/>
        <v>0</v>
      </c>
      <c r="K291" s="282"/>
      <c r="L291" s="304">
        <f t="shared" si="41"/>
        <v>0</v>
      </c>
      <c r="M291" s="283"/>
      <c r="N291" s="20"/>
      <c r="O291" s="107" t="str">
        <f t="shared" si="42"/>
        <v/>
      </c>
      <c r="P291" s="21"/>
      <c r="Q291" s="22"/>
      <c r="R291" s="23"/>
    </row>
    <row r="292" spans="1:18" s="24" customFormat="1" ht="4.2" customHeight="1" x14ac:dyDescent="0.25">
      <c r="A292" s="279"/>
      <c r="B292" s="280"/>
      <c r="C292" s="281"/>
      <c r="D292" s="35"/>
      <c r="E292" s="280"/>
      <c r="F292" s="106" t="str">
        <f t="shared" si="39"/>
        <v/>
      </c>
      <c r="G292" s="280"/>
      <c r="H292" s="36"/>
      <c r="I292" s="36"/>
      <c r="J292" s="108">
        <f t="shared" si="40"/>
        <v>0</v>
      </c>
      <c r="K292" s="282"/>
      <c r="L292" s="304">
        <f t="shared" si="41"/>
        <v>0</v>
      </c>
      <c r="M292" s="283"/>
      <c r="N292" s="20"/>
      <c r="O292" s="107" t="str">
        <f t="shared" si="42"/>
        <v/>
      </c>
      <c r="P292" s="21"/>
      <c r="Q292" s="22"/>
      <c r="R292" s="23"/>
    </row>
    <row r="293" spans="1:18" s="24" customFormat="1" ht="4.2" customHeight="1" x14ac:dyDescent="0.25">
      <c r="A293" s="279"/>
      <c r="B293" s="280"/>
      <c r="C293" s="281"/>
      <c r="D293" s="35"/>
      <c r="E293" s="280"/>
      <c r="F293" s="106" t="str">
        <f t="shared" si="39"/>
        <v/>
      </c>
      <c r="G293" s="280"/>
      <c r="H293" s="36"/>
      <c r="I293" s="36"/>
      <c r="J293" s="108">
        <f t="shared" si="40"/>
        <v>0</v>
      </c>
      <c r="K293" s="282"/>
      <c r="L293" s="304">
        <f t="shared" si="41"/>
        <v>0</v>
      </c>
      <c r="M293" s="283"/>
      <c r="N293" s="20"/>
      <c r="O293" s="107" t="str">
        <f t="shared" si="42"/>
        <v/>
      </c>
      <c r="P293" s="21"/>
      <c r="Q293" s="22"/>
      <c r="R293" s="23"/>
    </row>
    <row r="294" spans="1:18" s="24" customFormat="1" ht="4.2" customHeight="1" x14ac:dyDescent="0.25">
      <c r="A294" s="279"/>
      <c r="B294" s="280"/>
      <c r="C294" s="281"/>
      <c r="D294" s="35"/>
      <c r="E294" s="280"/>
      <c r="F294" s="106" t="str">
        <f t="shared" si="39"/>
        <v/>
      </c>
      <c r="G294" s="280"/>
      <c r="H294" s="36"/>
      <c r="I294" s="36"/>
      <c r="J294" s="108">
        <f t="shared" si="40"/>
        <v>0</v>
      </c>
      <c r="K294" s="282"/>
      <c r="L294" s="304">
        <f t="shared" si="41"/>
        <v>0</v>
      </c>
      <c r="M294" s="283"/>
      <c r="N294" s="20"/>
      <c r="O294" s="107" t="str">
        <f t="shared" si="42"/>
        <v/>
      </c>
      <c r="P294" s="21"/>
      <c r="Q294" s="22"/>
      <c r="R294" s="23"/>
    </row>
    <row r="295" spans="1:18" s="24" customFormat="1" ht="4.2" customHeight="1" x14ac:dyDescent="0.25">
      <c r="A295" s="279"/>
      <c r="B295" s="280"/>
      <c r="C295" s="281"/>
      <c r="D295" s="35"/>
      <c r="E295" s="280"/>
      <c r="F295" s="106" t="str">
        <f t="shared" si="39"/>
        <v/>
      </c>
      <c r="G295" s="280"/>
      <c r="H295" s="36"/>
      <c r="I295" s="36"/>
      <c r="J295" s="108">
        <f t="shared" si="40"/>
        <v>0</v>
      </c>
      <c r="K295" s="282"/>
      <c r="L295" s="304">
        <f t="shared" si="41"/>
        <v>0</v>
      </c>
      <c r="M295" s="283"/>
      <c r="N295" s="20"/>
      <c r="O295" s="107" t="str">
        <f t="shared" si="42"/>
        <v/>
      </c>
      <c r="P295" s="21"/>
      <c r="Q295" s="22"/>
      <c r="R295" s="23"/>
    </row>
    <row r="296" spans="1:18" s="24" customFormat="1" ht="4.2" customHeight="1" x14ac:dyDescent="0.25">
      <c r="A296" s="279"/>
      <c r="B296" s="280"/>
      <c r="C296" s="281"/>
      <c r="D296" s="35"/>
      <c r="E296" s="280"/>
      <c r="F296" s="106" t="str">
        <f t="shared" si="39"/>
        <v/>
      </c>
      <c r="G296" s="280"/>
      <c r="H296" s="36"/>
      <c r="I296" s="36"/>
      <c r="J296" s="108">
        <f t="shared" si="40"/>
        <v>0</v>
      </c>
      <c r="K296" s="282"/>
      <c r="L296" s="304">
        <f t="shared" si="41"/>
        <v>0</v>
      </c>
      <c r="M296" s="283"/>
      <c r="N296" s="20"/>
      <c r="O296" s="107" t="str">
        <f t="shared" si="42"/>
        <v/>
      </c>
      <c r="P296" s="21"/>
      <c r="Q296" s="22"/>
      <c r="R296" s="23"/>
    </row>
    <row r="297" spans="1:18" s="24" customFormat="1" ht="4.2" customHeight="1" x14ac:dyDescent="0.25">
      <c r="A297" s="279"/>
      <c r="B297" s="280"/>
      <c r="C297" s="281"/>
      <c r="D297" s="35"/>
      <c r="E297" s="280"/>
      <c r="F297" s="106" t="str">
        <f t="shared" si="39"/>
        <v/>
      </c>
      <c r="G297" s="280"/>
      <c r="H297" s="36"/>
      <c r="I297" s="36"/>
      <c r="J297" s="108">
        <f t="shared" si="40"/>
        <v>0</v>
      </c>
      <c r="K297" s="282"/>
      <c r="L297" s="304">
        <f t="shared" si="41"/>
        <v>0</v>
      </c>
      <c r="M297" s="283"/>
      <c r="N297" s="20"/>
      <c r="O297" s="107" t="str">
        <f t="shared" si="42"/>
        <v/>
      </c>
      <c r="P297" s="21"/>
      <c r="Q297" s="22"/>
      <c r="R297" s="23"/>
    </row>
    <row r="298" spans="1:18" s="24" customFormat="1" ht="4.2" customHeight="1" x14ac:dyDescent="0.25">
      <c r="A298" s="279"/>
      <c r="B298" s="280"/>
      <c r="C298" s="281"/>
      <c r="D298" s="35"/>
      <c r="E298" s="280"/>
      <c r="F298" s="106" t="str">
        <f t="shared" si="39"/>
        <v/>
      </c>
      <c r="G298" s="280"/>
      <c r="H298" s="36"/>
      <c r="I298" s="36"/>
      <c r="J298" s="108">
        <f t="shared" si="40"/>
        <v>0</v>
      </c>
      <c r="K298" s="282"/>
      <c r="L298" s="304">
        <f t="shared" si="41"/>
        <v>0</v>
      </c>
      <c r="M298" s="283"/>
      <c r="N298" s="20"/>
      <c r="O298" s="107" t="str">
        <f t="shared" si="42"/>
        <v/>
      </c>
      <c r="P298" s="21"/>
      <c r="Q298" s="22"/>
      <c r="R298" s="23"/>
    </row>
    <row r="299" spans="1:18" s="24" customFormat="1" ht="4.2" customHeight="1" x14ac:dyDescent="0.25">
      <c r="A299" s="279"/>
      <c r="B299" s="280"/>
      <c r="C299" s="281"/>
      <c r="D299" s="35"/>
      <c r="E299" s="280"/>
      <c r="F299" s="106" t="str">
        <f t="shared" si="39"/>
        <v/>
      </c>
      <c r="G299" s="280"/>
      <c r="H299" s="36"/>
      <c r="I299" s="36"/>
      <c r="J299" s="108">
        <f t="shared" ref="J299:J305" si="43">ROUND(SUM(H299+I299),2)</f>
        <v>0</v>
      </c>
      <c r="K299" s="282"/>
      <c r="L299" s="304">
        <f t="shared" si="41"/>
        <v>0</v>
      </c>
      <c r="M299" s="283"/>
      <c r="N299" s="20"/>
      <c r="O299" s="107" t="str">
        <f t="shared" si="42"/>
        <v/>
      </c>
      <c r="P299" s="21"/>
      <c r="Q299" s="22"/>
      <c r="R299" s="23"/>
    </row>
    <row r="300" spans="1:18" s="24" customFormat="1" ht="4.2" customHeight="1" x14ac:dyDescent="0.25">
      <c r="A300" s="279"/>
      <c r="B300" s="280"/>
      <c r="C300" s="281"/>
      <c r="D300" s="35"/>
      <c r="E300" s="280"/>
      <c r="F300" s="106" t="str">
        <f t="shared" si="39"/>
        <v/>
      </c>
      <c r="G300" s="280"/>
      <c r="H300" s="36"/>
      <c r="I300" s="36"/>
      <c r="J300" s="108">
        <f t="shared" si="43"/>
        <v>0</v>
      </c>
      <c r="K300" s="282"/>
      <c r="L300" s="304">
        <f t="shared" si="41"/>
        <v>0</v>
      </c>
      <c r="M300" s="283"/>
      <c r="N300" s="20"/>
      <c r="O300" s="107" t="str">
        <f t="shared" si="42"/>
        <v/>
      </c>
      <c r="P300" s="21"/>
      <c r="Q300" s="22"/>
      <c r="R300" s="23"/>
    </row>
    <row r="301" spans="1:18" s="24" customFormat="1" ht="4.2" customHeight="1" x14ac:dyDescent="0.25">
      <c r="A301" s="279"/>
      <c r="B301" s="280"/>
      <c r="C301" s="281"/>
      <c r="D301" s="35"/>
      <c r="E301" s="280"/>
      <c r="F301" s="106" t="str">
        <f t="shared" si="39"/>
        <v/>
      </c>
      <c r="G301" s="280"/>
      <c r="H301" s="36"/>
      <c r="I301" s="36"/>
      <c r="J301" s="108">
        <f t="shared" si="43"/>
        <v>0</v>
      </c>
      <c r="K301" s="282"/>
      <c r="L301" s="304">
        <f t="shared" si="41"/>
        <v>0</v>
      </c>
      <c r="M301" s="283"/>
      <c r="N301" s="20"/>
      <c r="O301" s="107" t="str">
        <f t="shared" si="42"/>
        <v/>
      </c>
      <c r="P301" s="21"/>
      <c r="Q301" s="22"/>
      <c r="R301" s="23"/>
    </row>
    <row r="302" spans="1:18" s="24" customFormat="1" ht="4.2" customHeight="1" x14ac:dyDescent="0.25">
      <c r="A302" s="279"/>
      <c r="B302" s="280"/>
      <c r="C302" s="281"/>
      <c r="D302" s="35"/>
      <c r="E302" s="280"/>
      <c r="F302" s="106" t="str">
        <f t="shared" si="39"/>
        <v/>
      </c>
      <c r="G302" s="280"/>
      <c r="H302" s="36"/>
      <c r="I302" s="36"/>
      <c r="J302" s="108">
        <f t="shared" si="43"/>
        <v>0</v>
      </c>
      <c r="K302" s="282"/>
      <c r="L302" s="304">
        <f t="shared" si="41"/>
        <v>0</v>
      </c>
      <c r="M302" s="283"/>
      <c r="N302" s="20"/>
      <c r="O302" s="107" t="str">
        <f t="shared" si="42"/>
        <v/>
      </c>
      <c r="P302" s="21"/>
      <c r="Q302" s="22"/>
      <c r="R302" s="23"/>
    </row>
    <row r="303" spans="1:18" s="24" customFormat="1" ht="4.2" customHeight="1" x14ac:dyDescent="0.25">
      <c r="A303" s="279"/>
      <c r="B303" s="280"/>
      <c r="C303" s="281"/>
      <c r="D303" s="35"/>
      <c r="E303" s="280"/>
      <c r="F303" s="106" t="str">
        <f t="shared" si="39"/>
        <v/>
      </c>
      <c r="G303" s="280"/>
      <c r="H303" s="36"/>
      <c r="I303" s="36"/>
      <c r="J303" s="108">
        <f t="shared" si="43"/>
        <v>0</v>
      </c>
      <c r="K303" s="282"/>
      <c r="L303" s="304">
        <f t="shared" si="41"/>
        <v>0</v>
      </c>
      <c r="M303" s="283"/>
      <c r="N303" s="20"/>
      <c r="O303" s="107" t="str">
        <f t="shared" si="42"/>
        <v/>
      </c>
      <c r="P303" s="21"/>
      <c r="Q303" s="22"/>
      <c r="R303" s="23"/>
    </row>
    <row r="304" spans="1:18" s="24" customFormat="1" ht="4.2" customHeight="1" x14ac:dyDescent="0.25">
      <c r="A304" s="279"/>
      <c r="B304" s="280"/>
      <c r="C304" s="281"/>
      <c r="D304" s="35"/>
      <c r="E304" s="280"/>
      <c r="F304" s="106" t="str">
        <f t="shared" si="39"/>
        <v/>
      </c>
      <c r="G304" s="280"/>
      <c r="H304" s="36"/>
      <c r="I304" s="36"/>
      <c r="J304" s="108">
        <f t="shared" si="43"/>
        <v>0</v>
      </c>
      <c r="K304" s="282"/>
      <c r="L304" s="304">
        <f t="shared" si="41"/>
        <v>0</v>
      </c>
      <c r="M304" s="283"/>
      <c r="N304" s="20"/>
      <c r="O304" s="107" t="str">
        <f t="shared" si="42"/>
        <v/>
      </c>
      <c r="P304" s="21"/>
      <c r="Q304" s="22"/>
      <c r="R304" s="23"/>
    </row>
    <row r="305" spans="1:23" s="24" customFormat="1" ht="4.2" customHeight="1" x14ac:dyDescent="0.25">
      <c r="A305" s="279"/>
      <c r="B305" s="280"/>
      <c r="C305" s="281"/>
      <c r="D305" s="35"/>
      <c r="E305" s="280"/>
      <c r="F305" s="106" t="str">
        <f t="shared" si="39"/>
        <v/>
      </c>
      <c r="G305" s="280"/>
      <c r="H305" s="36"/>
      <c r="I305" s="36"/>
      <c r="J305" s="108">
        <f t="shared" si="43"/>
        <v>0</v>
      </c>
      <c r="K305" s="282"/>
      <c r="L305" s="304">
        <f t="shared" si="41"/>
        <v>0</v>
      </c>
      <c r="M305" s="283"/>
      <c r="N305" s="20"/>
      <c r="O305" s="107" t="str">
        <f t="shared" si="42"/>
        <v/>
      </c>
      <c r="P305" s="21"/>
      <c r="Q305" s="22"/>
      <c r="R305" s="23"/>
    </row>
    <row r="306" spans="1:23" s="24" customFormat="1" ht="4.2" customHeight="1" x14ac:dyDescent="0.25">
      <c r="A306" s="279"/>
      <c r="B306" s="280"/>
      <c r="C306" s="281"/>
      <c r="D306" s="35"/>
      <c r="E306" s="280"/>
      <c r="F306" s="106" t="str">
        <f t="shared" si="39"/>
        <v/>
      </c>
      <c r="G306" s="280"/>
      <c r="H306" s="36"/>
      <c r="I306" s="36"/>
      <c r="J306" s="108">
        <f t="shared" ref="J306:J307" si="44">ROUND(SUM(H306+I306),2)</f>
        <v>0</v>
      </c>
      <c r="K306" s="282"/>
      <c r="L306" s="304">
        <f t="shared" si="41"/>
        <v>0</v>
      </c>
      <c r="M306" s="283"/>
      <c r="N306" s="20"/>
      <c r="O306" s="107" t="str">
        <f t="shared" si="42"/>
        <v/>
      </c>
      <c r="P306" s="21"/>
      <c r="Q306" s="22"/>
      <c r="R306" s="23"/>
    </row>
    <row r="307" spans="1:23" s="24" customFormat="1" ht="4.2" customHeight="1" x14ac:dyDescent="0.25">
      <c r="A307" s="279"/>
      <c r="B307" s="280"/>
      <c r="C307" s="281"/>
      <c r="D307" s="35"/>
      <c r="E307" s="280"/>
      <c r="F307" s="106" t="str">
        <f t="shared" ref="F307" si="45">IF(AND(D307&lt;&gt;"",E307&lt;&gt;""),IF(OR(D307&lt;$D$5,D307&gt;$D$6),"date d'émission de la facture inéligible",IF(OR(E307&lt;$D$5,E307&gt;$D$7),"date d'acquittement inéligible",IF(D307&lt;=E307,"","pourquoi l'acquittement est intervenu avant l'émission de la facture?"))),"")</f>
        <v/>
      </c>
      <c r="G307" s="280"/>
      <c r="H307" s="36"/>
      <c r="I307" s="36"/>
      <c r="J307" s="108">
        <f t="shared" si="44"/>
        <v>0</v>
      </c>
      <c r="K307" s="282"/>
      <c r="L307" s="304">
        <f t="shared" si="41"/>
        <v>0</v>
      </c>
      <c r="M307" s="283"/>
      <c r="N307" s="20"/>
      <c r="O307" s="107" t="str">
        <f t="shared" si="42"/>
        <v/>
      </c>
      <c r="P307" s="21"/>
      <c r="Q307" s="22"/>
      <c r="R307" s="23"/>
    </row>
    <row r="308" spans="1:23" s="274" customFormat="1" x14ac:dyDescent="0.25">
      <c r="A308" s="225" t="s">
        <v>68</v>
      </c>
      <c r="B308" s="226"/>
      <c r="C308" s="226"/>
      <c r="D308" s="227"/>
      <c r="E308" s="227"/>
      <c r="F308" s="228" t="str">
        <f t="shared" ref="F308" si="46">IF(AND(D308&lt;&gt;"",E308&lt;&gt;""),IF(OR(D308&lt;$D$5,D308&gt;$D$6),"date d'émission de la facture inéligible",IF(OR(E308&lt;$D$5,E308&gt;$D$7),"date d'acquittement inéligible",IF(D308&lt;=E308,"","pourquoi l'acquittement est intervenu avant l'émission de la facture?"))),"")</f>
        <v/>
      </c>
      <c r="G308" s="227"/>
      <c r="H308" s="229"/>
      <c r="I308" s="229"/>
      <c r="J308" s="230">
        <f>ROUND(0.000000001,2)</f>
        <v>0</v>
      </c>
      <c r="K308" s="230"/>
      <c r="L308" s="230">
        <f>ROUND(0.000000001,2)</f>
        <v>0</v>
      </c>
      <c r="M308" s="231"/>
      <c r="N308" s="226"/>
      <c r="O308" s="204" t="str">
        <f t="shared" ref="O308" si="47">IF(N308&lt;&gt;"",ROUND(K308-N308,2),"")</f>
        <v/>
      </c>
      <c r="P308" s="232"/>
      <c r="Q308" s="233"/>
      <c r="R308" s="273"/>
    </row>
    <row r="309" spans="1:23" s="34" customFormat="1" ht="21.15" customHeight="1" x14ac:dyDescent="0.3">
      <c r="A309" s="193" t="s">
        <v>40</v>
      </c>
      <c r="B309" s="28"/>
      <c r="C309" s="119" t="s">
        <v>41</v>
      </c>
      <c r="D309" s="120" t="str">
        <f>IF(MIN(D273:D308)=0,"",MIN(D273:D308))</f>
        <v/>
      </c>
      <c r="E309" s="121" t="str">
        <f>IF(MAX(E273:E308)=0,"",MAX(E273:E308))</f>
        <v/>
      </c>
      <c r="F309" s="190"/>
      <c r="G309" s="190"/>
      <c r="H309" s="191"/>
      <c r="I309" s="192" t="s">
        <v>209</v>
      </c>
      <c r="J309" s="200">
        <f>SUM(J273:J308)</f>
        <v>0</v>
      </c>
      <c r="K309" s="220">
        <f>SUM(K273:K308)</f>
        <v>0</v>
      </c>
      <c r="L309" s="200">
        <f>SUM(L273:L308)</f>
        <v>0</v>
      </c>
      <c r="M309" s="30"/>
      <c r="N309" s="37"/>
      <c r="O309" s="194">
        <f>SUM(O273:O308)</f>
        <v>0</v>
      </c>
      <c r="P309" s="31"/>
      <c r="Q309" s="32"/>
      <c r="R309" s="33"/>
    </row>
    <row r="310" spans="1:23" s="14" customFormat="1" ht="21.75" customHeight="1" thickBot="1" x14ac:dyDescent="0.35">
      <c r="A310" s="38"/>
      <c r="B310" s="38"/>
      <c r="C310" s="38"/>
      <c r="D310" s="38"/>
      <c r="E310" s="38"/>
      <c r="F310" s="38"/>
      <c r="G310" s="38"/>
      <c r="H310" s="38"/>
      <c r="I310" s="38"/>
      <c r="J310" s="235">
        <f>J75+J114+J153+J192+J231+J270+J309</f>
        <v>33000</v>
      </c>
      <c r="K310" s="234">
        <f>K75+K114+K153+K192+K231+K270+K309</f>
        <v>23500</v>
      </c>
      <c r="L310" s="234">
        <f>L75+L114+L153+L192+L231+L270+L309</f>
        <v>9500</v>
      </c>
      <c r="M310" s="39"/>
      <c r="N310" s="40"/>
      <c r="O310" s="41"/>
      <c r="P310" s="41"/>
      <c r="Q310" s="42"/>
      <c r="R310" s="13"/>
    </row>
    <row r="311" spans="1:23" s="14" customFormat="1" ht="21.75" customHeight="1" x14ac:dyDescent="0.3">
      <c r="A311" s="43"/>
      <c r="B311" s="43"/>
      <c r="C311" s="43"/>
      <c r="D311" s="43"/>
      <c r="E311" s="43"/>
      <c r="F311" s="43"/>
      <c r="G311" s="43"/>
      <c r="H311" s="43"/>
      <c r="I311" s="43"/>
      <c r="J311" s="43"/>
      <c r="K311" s="43"/>
      <c r="L311" s="126"/>
      <c r="M311" s="43"/>
      <c r="N311" s="44"/>
      <c r="O311" s="45"/>
      <c r="P311" s="46"/>
      <c r="Q311" s="46"/>
      <c r="R311" s="46"/>
      <c r="S311" s="46"/>
      <c r="T311" s="13"/>
    </row>
    <row r="312" spans="1:23" s="11" customFormat="1" x14ac:dyDescent="0.25">
      <c r="A312" s="47"/>
      <c r="B312" s="47"/>
      <c r="C312" s="47"/>
      <c r="D312" s="47"/>
      <c r="E312" s="47"/>
      <c r="F312" s="47"/>
      <c r="G312" s="47"/>
      <c r="H312" s="48"/>
      <c r="I312" s="48"/>
      <c r="J312" s="48"/>
      <c r="K312" s="48"/>
      <c r="L312" s="48"/>
      <c r="M312" s="48"/>
      <c r="N312" s="49"/>
      <c r="O312" s="50"/>
      <c r="P312" s="50"/>
      <c r="Q312" s="50"/>
      <c r="R312" s="50"/>
      <c r="S312" s="51"/>
      <c r="T312" s="46"/>
      <c r="U312" s="46"/>
    </row>
    <row r="313" spans="1:23" x14ac:dyDescent="0.25">
      <c r="A313" s="2" t="s">
        <v>62</v>
      </c>
      <c r="B313" s="52"/>
      <c r="C313" s="52"/>
      <c r="D313" s="52"/>
      <c r="E313" s="52"/>
      <c r="F313" s="52"/>
      <c r="G313" s="52"/>
      <c r="H313" s="52"/>
      <c r="I313" s="52"/>
      <c r="J313" s="52"/>
      <c r="K313" s="52"/>
      <c r="L313" s="52"/>
      <c r="M313" s="52"/>
      <c r="N313" s="52"/>
      <c r="O313" s="52"/>
      <c r="P313" s="52"/>
      <c r="Q313" s="52"/>
      <c r="R313" s="52"/>
      <c r="S313" s="52"/>
      <c r="T313" s="52"/>
      <c r="U313" s="52"/>
      <c r="V313" s="52"/>
      <c r="W313" s="52"/>
    </row>
    <row r="314" spans="1:23" x14ac:dyDescent="0.25">
      <c r="A314" s="2" t="s">
        <v>42</v>
      </c>
      <c r="B314" s="52"/>
      <c r="C314" s="52"/>
      <c r="D314" s="52"/>
      <c r="E314" s="52"/>
      <c r="F314" s="52"/>
      <c r="G314" s="52"/>
      <c r="H314" s="52"/>
      <c r="I314" s="52"/>
      <c r="J314" s="52"/>
      <c r="K314" s="52"/>
      <c r="L314" s="52"/>
      <c r="M314" s="52"/>
      <c r="N314" s="52"/>
      <c r="O314" s="52"/>
      <c r="P314" s="52"/>
      <c r="Q314" s="52"/>
      <c r="R314" s="52"/>
      <c r="S314" s="52"/>
      <c r="T314" s="52"/>
      <c r="U314" s="52"/>
      <c r="V314" s="52"/>
      <c r="W314" s="52"/>
    </row>
    <row r="315" spans="1:23" x14ac:dyDescent="0.25">
      <c r="A315" s="53" t="s">
        <v>10</v>
      </c>
    </row>
    <row r="316" spans="1:23" x14ac:dyDescent="0.25">
      <c r="A316" s="2" t="s">
        <v>27</v>
      </c>
      <c r="B316" s="52"/>
      <c r="C316" s="52"/>
      <c r="D316" s="52"/>
      <c r="E316" s="52"/>
      <c r="F316" s="54"/>
      <c r="G316" s="54"/>
      <c r="H316" s="54"/>
      <c r="I316" s="54"/>
      <c r="J316" s="54"/>
      <c r="K316" s="52"/>
      <c r="L316" s="52"/>
      <c r="M316" s="52"/>
      <c r="N316" s="52"/>
      <c r="O316" s="52"/>
      <c r="P316" s="54"/>
      <c r="Q316" s="54"/>
      <c r="R316" s="54"/>
      <c r="S316" s="54"/>
      <c r="T316" s="54"/>
      <c r="U316" s="52"/>
      <c r="V316" s="52"/>
      <c r="W316" s="52"/>
    </row>
    <row r="317" spans="1:23" x14ac:dyDescent="0.25">
      <c r="A317" s="1"/>
      <c r="B317" s="54"/>
      <c r="C317" s="54"/>
      <c r="D317" s="54"/>
      <c r="E317" s="55"/>
      <c r="F317" s="56"/>
      <c r="G317" s="54"/>
      <c r="H317" s="54"/>
      <c r="I317" s="54"/>
      <c r="J317" s="12"/>
      <c r="K317" s="57"/>
      <c r="L317" s="3"/>
      <c r="M317" s="3"/>
      <c r="N317" s="3"/>
      <c r="O317" s="3"/>
      <c r="P317" s="3"/>
      <c r="Q317" s="3"/>
      <c r="R317" s="56"/>
      <c r="S317" s="54"/>
      <c r="T317" s="54"/>
      <c r="U317" s="52"/>
      <c r="V317" s="52"/>
      <c r="W317" s="52"/>
    </row>
    <row r="318" spans="1:23" x14ac:dyDescent="0.25">
      <c r="A318" s="58"/>
      <c r="B318" s="59"/>
      <c r="C318" s="59"/>
      <c r="D318" s="60"/>
      <c r="E318" s="61"/>
      <c r="F318" s="58"/>
      <c r="G318" s="59"/>
      <c r="H318" s="59"/>
      <c r="I318" s="59"/>
      <c r="J318" s="60"/>
      <c r="K318" s="61"/>
      <c r="L318" s="3"/>
      <c r="M318" s="62"/>
      <c r="N318" s="63"/>
      <c r="O318" s="63"/>
      <c r="P318" s="63"/>
      <c r="Q318" s="64"/>
      <c r="R318" s="5"/>
    </row>
    <row r="319" spans="1:23" x14ac:dyDescent="0.25">
      <c r="A319" s="65" t="s">
        <v>45</v>
      </c>
      <c r="D319" s="66"/>
      <c r="E319" s="61"/>
      <c r="F319" s="65" t="s">
        <v>44</v>
      </c>
      <c r="J319" s="66"/>
      <c r="K319" s="61"/>
      <c r="L319" s="3"/>
      <c r="M319" s="67" t="s">
        <v>15</v>
      </c>
      <c r="N319" s="3"/>
      <c r="O319" s="3"/>
      <c r="P319" s="3"/>
      <c r="Q319" s="68"/>
      <c r="R319" s="5"/>
    </row>
    <row r="320" spans="1:23" ht="15" x14ac:dyDescent="0.25">
      <c r="A320" s="69"/>
      <c r="B320" s="70"/>
      <c r="C320" s="70"/>
      <c r="D320" s="71"/>
      <c r="E320" s="72"/>
      <c r="F320" s="73"/>
      <c r="G320" s="70"/>
      <c r="H320" s="70"/>
      <c r="I320" s="70"/>
      <c r="J320" s="71"/>
      <c r="K320" s="72"/>
      <c r="L320" s="74"/>
      <c r="M320" s="75"/>
      <c r="N320" s="3"/>
      <c r="O320" s="3"/>
      <c r="P320" s="3"/>
      <c r="Q320" s="68"/>
      <c r="R320" s="4"/>
      <c r="S320" s="1"/>
      <c r="T320" s="1"/>
    </row>
    <row r="321" spans="1:21" ht="15" x14ac:dyDescent="0.25">
      <c r="A321" s="73" t="s">
        <v>46</v>
      </c>
      <c r="B321" s="70"/>
      <c r="C321" s="70"/>
      <c r="D321" s="71"/>
      <c r="E321" s="72"/>
      <c r="F321" s="73" t="s">
        <v>1</v>
      </c>
      <c r="G321" s="70"/>
      <c r="H321" s="70"/>
      <c r="I321" s="70"/>
      <c r="J321" s="71"/>
      <c r="K321" s="72"/>
      <c r="L321" s="74"/>
      <c r="M321" s="76" t="s">
        <v>25</v>
      </c>
      <c r="N321" s="47"/>
      <c r="O321" s="47"/>
      <c r="P321" s="47"/>
      <c r="Q321" s="77"/>
      <c r="R321" s="47"/>
      <c r="S321" s="47"/>
      <c r="T321" s="47"/>
      <c r="U321" s="5"/>
    </row>
    <row r="322" spans="1:21" ht="18" customHeight="1" x14ac:dyDescent="0.3">
      <c r="A322" s="73" t="s">
        <v>14</v>
      </c>
      <c r="B322" s="78"/>
      <c r="C322" s="78"/>
      <c r="D322" s="79"/>
      <c r="E322" s="72"/>
      <c r="F322" s="73"/>
      <c r="G322" s="70"/>
      <c r="H322" s="70"/>
      <c r="I322" s="70"/>
      <c r="J322" s="71"/>
      <c r="K322" s="72"/>
      <c r="L322" s="74"/>
      <c r="M322" s="76" t="s">
        <v>16</v>
      </c>
      <c r="N322" s="80"/>
      <c r="O322" s="80"/>
      <c r="P322" s="80"/>
      <c r="Q322" s="81"/>
      <c r="R322" s="80"/>
      <c r="S322" s="82"/>
      <c r="T322" s="83"/>
      <c r="U322" s="5"/>
    </row>
    <row r="323" spans="1:21" ht="15" x14ac:dyDescent="0.25">
      <c r="A323" s="84"/>
      <c r="B323" s="70"/>
      <c r="C323" s="70"/>
      <c r="D323" s="71"/>
      <c r="E323" s="72"/>
      <c r="F323" s="73" t="s">
        <v>7</v>
      </c>
      <c r="G323" s="70"/>
      <c r="H323" s="70"/>
      <c r="I323" s="70"/>
      <c r="J323" s="71"/>
      <c r="K323" s="72"/>
      <c r="L323" s="74"/>
      <c r="M323" s="75"/>
      <c r="N323" s="83"/>
      <c r="O323" s="83"/>
      <c r="P323" s="83"/>
      <c r="Q323" s="85"/>
      <c r="R323" s="83"/>
      <c r="S323" s="82"/>
      <c r="T323" s="86"/>
      <c r="U323" s="5"/>
    </row>
    <row r="324" spans="1:21" ht="15" customHeight="1" x14ac:dyDescent="0.25">
      <c r="A324" s="84" t="s">
        <v>47</v>
      </c>
      <c r="B324" s="70"/>
      <c r="C324" s="70"/>
      <c r="D324" s="71"/>
      <c r="E324" s="72"/>
      <c r="F324" s="73" t="s">
        <v>2</v>
      </c>
      <c r="G324" s="70"/>
      <c r="H324" s="70"/>
      <c r="I324" s="70"/>
      <c r="J324" s="71"/>
      <c r="K324" s="72"/>
      <c r="L324" s="74"/>
      <c r="M324" s="76" t="s">
        <v>17</v>
      </c>
      <c r="N324" s="337"/>
      <c r="O324" s="337"/>
      <c r="P324" s="337"/>
      <c r="Q324" s="338"/>
      <c r="R324" s="10"/>
      <c r="S324" s="10"/>
      <c r="T324" s="10"/>
      <c r="U324" s="5"/>
    </row>
    <row r="325" spans="1:21" ht="16.95" customHeight="1" x14ac:dyDescent="0.25">
      <c r="A325" s="73" t="s">
        <v>48</v>
      </c>
      <c r="B325" s="87"/>
      <c r="C325" s="87"/>
      <c r="D325" s="88"/>
      <c r="E325" s="89"/>
      <c r="F325" s="90"/>
      <c r="G325" s="87"/>
      <c r="H325" s="87"/>
      <c r="I325" s="87"/>
      <c r="J325" s="88"/>
      <c r="K325" s="89"/>
      <c r="L325" s="74"/>
      <c r="M325" s="76" t="s">
        <v>24</v>
      </c>
      <c r="N325" s="335"/>
      <c r="O325" s="335"/>
      <c r="P325" s="335"/>
      <c r="Q325" s="336"/>
      <c r="R325" s="10"/>
      <c r="S325" s="10"/>
      <c r="T325" s="10"/>
      <c r="U325" s="5"/>
    </row>
    <row r="326" spans="1:21" ht="17.399999999999999" customHeight="1" x14ac:dyDescent="0.25">
      <c r="A326" s="91"/>
      <c r="B326" s="92"/>
      <c r="C326" s="74"/>
      <c r="D326" s="93"/>
      <c r="E326" s="74"/>
      <c r="F326" s="75"/>
      <c r="G326" s="74"/>
      <c r="H326" s="74"/>
      <c r="I326" s="74"/>
      <c r="J326" s="93"/>
      <c r="K326" s="74"/>
      <c r="L326" s="74"/>
      <c r="M326" s="76" t="s">
        <v>20</v>
      </c>
      <c r="N326" s="94"/>
      <c r="O326" s="94"/>
      <c r="P326" s="94"/>
      <c r="Q326" s="95"/>
      <c r="R326" s="96"/>
      <c r="S326" s="96"/>
      <c r="T326" s="10"/>
      <c r="U326" s="5"/>
    </row>
    <row r="327" spans="1:21" ht="21.15" customHeight="1" x14ac:dyDescent="0.25">
      <c r="A327" s="73" t="s">
        <v>6</v>
      </c>
      <c r="B327" s="74"/>
      <c r="C327" s="74"/>
      <c r="D327" s="93"/>
      <c r="E327" s="74"/>
      <c r="F327" s="339"/>
      <c r="G327" s="340"/>
      <c r="H327" s="117"/>
      <c r="I327" s="117"/>
      <c r="J327" s="93"/>
      <c r="K327" s="74"/>
      <c r="L327" s="74"/>
      <c r="M327" s="76" t="s">
        <v>21</v>
      </c>
      <c r="N327" s="335"/>
      <c r="O327" s="335"/>
      <c r="P327" s="335"/>
      <c r="Q327" s="336"/>
      <c r="R327" s="96"/>
      <c r="S327" s="96"/>
      <c r="T327" s="97"/>
      <c r="U327" s="5"/>
    </row>
    <row r="328" spans="1:21" ht="15" x14ac:dyDescent="0.25">
      <c r="A328" s="73" t="s">
        <v>2</v>
      </c>
      <c r="B328" s="3"/>
      <c r="C328" s="3"/>
      <c r="D328" s="98"/>
      <c r="E328" s="57"/>
      <c r="F328" s="99"/>
      <c r="G328" s="3"/>
      <c r="H328" s="3"/>
      <c r="I328" s="3"/>
      <c r="J328" s="68"/>
      <c r="K328" s="3"/>
      <c r="L328" s="3"/>
      <c r="M328" s="99"/>
      <c r="N328" s="3"/>
      <c r="O328" s="3"/>
      <c r="P328" s="3"/>
      <c r="Q328" s="68"/>
      <c r="R328" s="100"/>
      <c r="S328" s="52"/>
      <c r="T328" s="52"/>
    </row>
    <row r="329" spans="1:21" x14ac:dyDescent="0.25">
      <c r="A329" s="99"/>
      <c r="B329" s="3"/>
      <c r="C329" s="3"/>
      <c r="D329" s="101"/>
      <c r="E329" s="61"/>
      <c r="F329" s="99"/>
      <c r="G329" s="3"/>
      <c r="H329" s="3"/>
      <c r="I329" s="3"/>
      <c r="J329" s="68"/>
      <c r="K329" s="3"/>
      <c r="L329" s="3"/>
      <c r="M329" s="99"/>
      <c r="N329" s="3"/>
      <c r="O329" s="3"/>
      <c r="P329" s="3"/>
      <c r="Q329" s="68"/>
      <c r="R329" s="5"/>
    </row>
    <row r="330" spans="1:21" x14ac:dyDescent="0.25">
      <c r="A330" s="99"/>
      <c r="B330" s="3"/>
      <c r="C330" s="3"/>
      <c r="D330" s="101"/>
      <c r="E330" s="61"/>
      <c r="F330" s="99"/>
      <c r="G330" s="3"/>
      <c r="H330" s="3"/>
      <c r="I330" s="3"/>
      <c r="J330" s="68"/>
      <c r="K330" s="3"/>
      <c r="L330" s="3"/>
      <c r="M330" s="99"/>
      <c r="N330" s="3"/>
      <c r="O330" s="3"/>
      <c r="P330" s="3"/>
      <c r="Q330" s="68"/>
      <c r="R330" s="5"/>
    </row>
    <row r="331" spans="1:21" x14ac:dyDescent="0.25">
      <c r="A331" s="102"/>
      <c r="B331" s="103"/>
      <c r="C331" s="103"/>
      <c r="D331" s="104"/>
      <c r="E331" s="61"/>
      <c r="F331" s="102"/>
      <c r="G331" s="103"/>
      <c r="H331" s="103"/>
      <c r="I331" s="103"/>
      <c r="J331" s="105"/>
      <c r="K331" s="3"/>
      <c r="L331" s="3"/>
      <c r="M331" s="102"/>
      <c r="N331" s="103"/>
      <c r="O331" s="103"/>
      <c r="P331" s="103"/>
      <c r="Q331" s="105"/>
      <c r="R331" s="5"/>
    </row>
    <row r="332" spans="1:21" x14ac:dyDescent="0.25">
      <c r="A332" s="52"/>
      <c r="B332" s="52"/>
      <c r="C332" s="52"/>
      <c r="D332" s="52"/>
      <c r="F332" s="52"/>
      <c r="G332" s="52"/>
      <c r="H332" s="52"/>
      <c r="I332" s="52"/>
      <c r="J332" s="52"/>
      <c r="K332" s="52"/>
      <c r="L332" s="52"/>
      <c r="O332" s="52"/>
      <c r="P332" s="52"/>
      <c r="Q332" s="52"/>
      <c r="R332" s="52"/>
      <c r="S332" s="52"/>
    </row>
  </sheetData>
  <sheetProtection algorithmName="SHA-512" hashValue="A/lXjWL5dgYkQ9xxYSZhzj4WSHvzj2AfDYtgCITehUnPuCJW6jOYfARy0uVDXyz3MdFCn5DP8OiODiZC91gkvQ==" saltValue="X6Tezu2w8GvDeUVR7lucGg==" spinCount="100000" sheet="1" formatCells="0" formatColumns="0" formatRows="0" insertColumns="0" insertRows="0" insertHyperlinks="0" deleteColumns="0" deleteRows="0" sort="0" pivotTables="0"/>
  <mergeCells count="18">
    <mergeCell ref="N327:Q327"/>
    <mergeCell ref="N324:Q324"/>
    <mergeCell ref="N325:Q325"/>
    <mergeCell ref="F327:G327"/>
    <mergeCell ref="F3:N3"/>
    <mergeCell ref="F4:N4"/>
    <mergeCell ref="F5:N5"/>
    <mergeCell ref="A10:J10"/>
    <mergeCell ref="N10:Q10"/>
    <mergeCell ref="B8:C8"/>
    <mergeCell ref="K10:M10"/>
    <mergeCell ref="A9:M9"/>
    <mergeCell ref="D7:E7"/>
    <mergeCell ref="D2:E2"/>
    <mergeCell ref="D3:E3"/>
    <mergeCell ref="D4:E4"/>
    <mergeCell ref="D5:E5"/>
    <mergeCell ref="D6:E6"/>
  </mergeCells>
  <conditionalFormatting sqref="D117:D151 D14:D73">
    <cfRule type="cellIs" dxfId="26" priority="43" operator="greaterThan">
      <formula>$D$6</formula>
    </cfRule>
    <cfRule type="cellIs" dxfId="25" priority="51" operator="lessThan">
      <formula>$D$5</formula>
    </cfRule>
  </conditionalFormatting>
  <conditionalFormatting sqref="E14:E74">
    <cfRule type="cellIs" dxfId="24" priority="50" operator="greaterThan">
      <formula>$D$7</formula>
    </cfRule>
  </conditionalFormatting>
  <conditionalFormatting sqref="D78:D112">
    <cfRule type="cellIs" dxfId="23" priority="42" operator="greaterThan">
      <formula>$D$6</formula>
    </cfRule>
    <cfRule type="cellIs" dxfId="22" priority="49" operator="lessThan">
      <formula>$D$5</formula>
    </cfRule>
  </conditionalFormatting>
  <conditionalFormatting sqref="E78:E112">
    <cfRule type="cellIs" dxfId="21" priority="48" operator="greaterThan">
      <formula>$D$7</formula>
    </cfRule>
  </conditionalFormatting>
  <conditionalFormatting sqref="E117:E151">
    <cfRule type="cellIs" dxfId="20" priority="44" operator="greaterThan">
      <formula>$D$7</formula>
    </cfRule>
    <cfRule type="cellIs" dxfId="19" priority="46" operator="greaterThan">
      <formula>$D$7</formula>
    </cfRule>
  </conditionalFormatting>
  <conditionalFormatting sqref="D273:D307">
    <cfRule type="cellIs" dxfId="18" priority="40" operator="greaterThan">
      <formula>$D$6</formula>
    </cfRule>
    <cfRule type="cellIs" dxfId="17" priority="45" operator="lessThan">
      <formula>$D$5</formula>
    </cfRule>
  </conditionalFormatting>
  <conditionalFormatting sqref="D156:D190">
    <cfRule type="cellIs" dxfId="16" priority="34" operator="greaterThan">
      <formula>$D$6</formula>
    </cfRule>
    <cfRule type="cellIs" dxfId="15" priority="39" operator="lessThan">
      <formula>$D$5</formula>
    </cfRule>
  </conditionalFormatting>
  <conditionalFormatting sqref="E156:E190">
    <cfRule type="cellIs" dxfId="14" priority="38" operator="greaterThan">
      <formula>$D$7</formula>
    </cfRule>
  </conditionalFormatting>
  <conditionalFormatting sqref="D195:D229">
    <cfRule type="cellIs" dxfId="13" priority="33" operator="greaterThan">
      <formula>$D$6</formula>
    </cfRule>
    <cfRule type="cellIs" dxfId="12" priority="37" operator="lessThan">
      <formula>$D$5</formula>
    </cfRule>
  </conditionalFormatting>
  <conditionalFormatting sqref="E195:E229">
    <cfRule type="cellIs" dxfId="11" priority="35" operator="greaterThan">
      <formula>$D$7</formula>
    </cfRule>
    <cfRule type="cellIs" dxfId="10" priority="36" operator="greaterThan">
      <formula>$D$7</formula>
    </cfRule>
  </conditionalFormatting>
  <conditionalFormatting sqref="D234:D268">
    <cfRule type="cellIs" dxfId="9" priority="29" operator="greaterThan">
      <formula>$D$6</formula>
    </cfRule>
    <cfRule type="cellIs" dxfId="8" priority="32" operator="lessThan">
      <formula>$D$5</formula>
    </cfRule>
  </conditionalFormatting>
  <conditionalFormatting sqref="E234:E268">
    <cfRule type="cellIs" dxfId="7" priority="30" operator="greaterThan">
      <formula>$D$7</formula>
    </cfRule>
    <cfRule type="cellIs" dxfId="6" priority="31" operator="greaterThan">
      <formula>$D$7</formula>
    </cfRule>
  </conditionalFormatting>
  <conditionalFormatting sqref="E113">
    <cfRule type="cellIs" dxfId="5" priority="6" operator="greaterThan">
      <formula>$D$7</formula>
    </cfRule>
  </conditionalFormatting>
  <conditionalFormatting sqref="E152">
    <cfRule type="cellIs" dxfId="4" priority="5" operator="greaterThan">
      <formula>$D$7</formula>
    </cfRule>
  </conditionalFormatting>
  <conditionalFormatting sqref="E191">
    <cfRule type="cellIs" dxfId="3" priority="4" operator="greaterThan">
      <formula>$D$7</formula>
    </cfRule>
  </conditionalFormatting>
  <conditionalFormatting sqref="E230">
    <cfRule type="cellIs" dxfId="2" priority="3" operator="greaterThan">
      <formula>$D$7</formula>
    </cfRule>
  </conditionalFormatting>
  <conditionalFormatting sqref="E269">
    <cfRule type="cellIs" dxfId="1" priority="2" operator="greaterThan">
      <formula>$D$7</formula>
    </cfRule>
  </conditionalFormatting>
  <conditionalFormatting sqref="E308">
    <cfRule type="cellIs" dxfId="0" priority="1" operator="greaterThan">
      <formula>$D$7</formula>
    </cfRule>
  </conditionalFormatting>
  <printOptions horizontalCentered="1"/>
  <pageMargins left="0.25" right="0.25" top="0.75" bottom="0.75" header="0.3" footer="0.3"/>
  <pageSetup paperSize="8" scale="49" fitToHeight="0" orientation="landscape" r:id="rId1"/>
  <headerFooter>
    <oddHeader>&amp;L&amp;9ERD FEDER version 2 - juillet 2019</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'liste déroulante'!$B$2:$B$82</xm:f>
          </x14:formula1>
          <xm:sqref>P11 P78:P113 P273:P308 P14:P74 P156:P191 P195:P230 P234:P269 P117:P152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Q27"/>
  <sheetViews>
    <sheetView topLeftCell="A4" zoomScale="85" zoomScaleNormal="85" workbookViewId="0">
      <selection activeCell="B24" sqref="B24"/>
    </sheetView>
  </sheetViews>
  <sheetFormatPr baseColWidth="10" defaultColWidth="11.33203125" defaultRowHeight="14.4" x14ac:dyDescent="0.3"/>
  <cols>
    <col min="1" max="1" width="29.109375" style="109" customWidth="1"/>
    <col min="2" max="2" width="30.109375" style="109" customWidth="1"/>
    <col min="3" max="3" width="14.77734375" style="109" customWidth="1"/>
    <col min="4" max="4" width="13" style="109" customWidth="1"/>
    <col min="5" max="6" width="13.77734375" style="109" customWidth="1"/>
    <col min="7" max="7" width="15.109375" style="109" customWidth="1"/>
    <col min="8" max="8" width="18.6640625" style="109" customWidth="1"/>
    <col min="9" max="9" width="16.77734375" style="109" customWidth="1"/>
    <col min="10" max="10" width="13" style="109" customWidth="1"/>
    <col min="11" max="11" width="14.33203125" style="109" customWidth="1"/>
    <col min="12" max="12" width="14.6640625" style="109" customWidth="1"/>
    <col min="13" max="16384" width="11.33203125" style="109"/>
  </cols>
  <sheetData>
    <row r="3" spans="1:12" ht="15" thickBot="1" x14ac:dyDescent="0.35"/>
    <row r="4" spans="1:12" ht="18.600000000000001" thickBot="1" x14ac:dyDescent="0.4">
      <c r="B4" s="116"/>
      <c r="C4" s="361" t="s">
        <v>50</v>
      </c>
      <c r="D4" s="362"/>
      <c r="E4" s="362"/>
      <c r="F4" s="362"/>
      <c r="G4" s="362"/>
      <c r="H4" s="362"/>
      <c r="I4" s="362"/>
      <c r="J4" s="363"/>
      <c r="K4" s="116"/>
      <c r="L4" s="116"/>
    </row>
    <row r="6" spans="1:12" x14ac:dyDescent="0.3">
      <c r="A6" s="109" t="s">
        <v>187</v>
      </c>
    </row>
    <row r="7" spans="1:12" x14ac:dyDescent="0.3">
      <c r="A7" s="109" t="s">
        <v>64</v>
      </c>
    </row>
    <row r="13" spans="1:12" x14ac:dyDescent="0.3">
      <c r="A13" s="109" t="s">
        <v>189</v>
      </c>
    </row>
    <row r="14" spans="1:12" x14ac:dyDescent="0.3">
      <c r="A14" s="109" t="s">
        <v>188</v>
      </c>
    </row>
    <row r="15" spans="1:12" ht="15" thickBot="1" x14ac:dyDescent="0.35">
      <c r="A15" s="109" t="s">
        <v>190</v>
      </c>
    </row>
    <row r="16" spans="1:12" ht="15" thickBot="1" x14ac:dyDescent="0.35">
      <c r="A16" s="364" t="s">
        <v>67</v>
      </c>
      <c r="B16" s="365"/>
      <c r="C16" s="365"/>
      <c r="D16" s="365"/>
      <c r="E16" s="365"/>
      <c r="F16" s="365"/>
      <c r="G16" s="365"/>
      <c r="H16" s="365"/>
      <c r="I16" s="365"/>
      <c r="J16" s="365"/>
      <c r="K16" s="365"/>
      <c r="L16" s="366"/>
    </row>
    <row r="17" spans="1:17" s="110" customFormat="1" ht="54" customHeight="1" x14ac:dyDescent="0.3">
      <c r="A17" s="293" t="s">
        <v>51</v>
      </c>
      <c r="B17" s="294" t="s">
        <v>39</v>
      </c>
      <c r="C17" s="294" t="s">
        <v>65</v>
      </c>
      <c r="D17" s="294" t="s">
        <v>53</v>
      </c>
      <c r="E17" s="294" t="s">
        <v>54</v>
      </c>
      <c r="F17" s="294" t="s">
        <v>55</v>
      </c>
      <c r="G17" s="294" t="s">
        <v>0</v>
      </c>
      <c r="H17" s="294" t="s">
        <v>56</v>
      </c>
      <c r="I17" s="294" t="s">
        <v>203</v>
      </c>
      <c r="J17" s="294" t="s">
        <v>204</v>
      </c>
      <c r="K17" s="295" t="s">
        <v>205</v>
      </c>
      <c r="L17" s="292" t="s">
        <v>58</v>
      </c>
      <c r="N17" s="111"/>
    </row>
    <row r="18" spans="1:17" ht="55.2" x14ac:dyDescent="0.3">
      <c r="A18" s="298" t="str">
        <f>'Etat récapitulatif des dépenses'!B12</f>
        <v>Prestations externes (exemple) - reprendre l'intitulé de la catégorie de dépenses du 1er poste des dépenses conventionnées</v>
      </c>
      <c r="B18" s="299" t="str">
        <f>'Etat récapitulatif des dépenses'!B13</f>
        <v>Etudes (exemple) - reprendre l'intitulé du 1er poste des dépenses conventionnées</v>
      </c>
      <c r="C18" s="300">
        <f>'Etat récapitulatif des dépenses'!D75</f>
        <v>43345</v>
      </c>
      <c r="D18" s="300">
        <f>IF(MIN('Etat récapitulatif des dépenses'!E14:E74)&lt;1/1/2000,"",MIN('Etat récapitulatif des dépenses'!E14:E74))</f>
        <v>43406</v>
      </c>
      <c r="E18" s="300">
        <f>'Etat récapitulatif des dépenses'!E75</f>
        <v>43646</v>
      </c>
      <c r="F18" s="299" t="s">
        <v>57</v>
      </c>
      <c r="G18" s="299" t="s">
        <v>57</v>
      </c>
      <c r="H18" s="299" t="str">
        <f>COUNTA('Etat récapitulatif des dépenses'!B14:B74)&amp;" lignes de dépenses de l'ERD"</f>
        <v>3 lignes de dépenses de l'ERD</v>
      </c>
      <c r="I18" s="301">
        <f>'Etat récapitulatif des dépenses'!J75</f>
        <v>33000</v>
      </c>
      <c r="J18" s="301">
        <f>'Etat récapitulatif des dépenses'!L75</f>
        <v>9500</v>
      </c>
      <c r="K18" s="302">
        <f>'Etat récapitulatif des dépenses'!K75</f>
        <v>23500</v>
      </c>
      <c r="L18" s="303" t="str">
        <f t="shared" ref="L18:L24" si="0">IF(ROUND(I18-J18,2)=K18,"montants conformes","revoir les cellules de calcul")</f>
        <v>montants conformes</v>
      </c>
      <c r="N18" s="112"/>
    </row>
    <row r="19" spans="1:17" ht="41.4" x14ac:dyDescent="0.3">
      <c r="A19" s="298" t="str">
        <f>'Etat récapitulatif des dépenses'!B76</f>
        <v>Peut être masqué  (NE PAS SUPPRIMER) si qu'un poste / A compléter si 2 postes de dépenses</v>
      </c>
      <c r="B19" s="299" t="str">
        <f>'Etat récapitulatif des dépenses'!B77</f>
        <v>Peut être masqué  (NE PAS SUPPRIMER) si qu'un poste / A compléter si 2 postes de dépenses</v>
      </c>
      <c r="C19" s="300" t="str">
        <f>'Etat récapitulatif des dépenses'!D114</f>
        <v/>
      </c>
      <c r="D19" s="300" t="str">
        <f>IF(MIN('Etat récapitulatif des dépenses'!E78:E113)&lt;1/1/2000,"",MIN('Etat récapitulatif des dépenses'!E78:E113))</f>
        <v/>
      </c>
      <c r="E19" s="300" t="str">
        <f>'Etat récapitulatif des dépenses'!E114</f>
        <v/>
      </c>
      <c r="F19" s="299" t="s">
        <v>57</v>
      </c>
      <c r="G19" s="299" t="s">
        <v>57</v>
      </c>
      <c r="H19" s="299" t="str">
        <f>COUNTA('Etat récapitulatif des dépenses'!B78:B113)&amp;" lignes de dépenses de l'ERD"</f>
        <v>0 lignes de dépenses de l'ERD</v>
      </c>
      <c r="I19" s="301">
        <f>'Etat récapitulatif des dépenses'!J114</f>
        <v>0</v>
      </c>
      <c r="J19" s="301">
        <f>'Etat récapitulatif des dépenses'!L114</f>
        <v>0</v>
      </c>
      <c r="K19" s="302">
        <f>'Etat récapitulatif des dépenses'!K114</f>
        <v>0</v>
      </c>
      <c r="L19" s="303" t="str">
        <f t="shared" si="0"/>
        <v>montants conformes</v>
      </c>
      <c r="N19" s="113"/>
      <c r="O19" s="113"/>
      <c r="P19" s="113"/>
      <c r="Q19" s="113"/>
    </row>
    <row r="20" spans="1:17" ht="41.4" x14ac:dyDescent="0.3">
      <c r="A20" s="298" t="str">
        <f>'Etat récapitulatif des dépenses'!B115</f>
        <v>Peut être masqué (NE PAS SUPPRIMER) si que 2 postes / A compléter si 3 postes de dépenses</v>
      </c>
      <c r="B20" s="299" t="str">
        <f>'Etat récapitulatif des dépenses'!B116</f>
        <v>Peut être masqué (NE PAS SUPPRIMER) si que 2 postes / A compléter si 3 postes de dépenses</v>
      </c>
      <c r="C20" s="300" t="str">
        <f>'Etat récapitulatif des dépenses'!D153</f>
        <v/>
      </c>
      <c r="D20" s="300" t="str">
        <f>IF(MIN('Etat récapitulatif des dépenses'!E117:E152)&lt;1/1/2000,"",MIN('Etat récapitulatif des dépenses'!E117:E152))</f>
        <v/>
      </c>
      <c r="E20" s="300" t="str">
        <f>'Etat récapitulatif des dépenses'!E153</f>
        <v/>
      </c>
      <c r="F20" s="299" t="s">
        <v>57</v>
      </c>
      <c r="G20" s="299" t="s">
        <v>57</v>
      </c>
      <c r="H20" s="299" t="str">
        <f>COUNTA('Etat récapitulatif des dépenses'!B117:B152)&amp;" lignes de dépenses de l'ERD"</f>
        <v>0 lignes de dépenses de l'ERD</v>
      </c>
      <c r="I20" s="301">
        <f>'Etat récapitulatif des dépenses'!J153</f>
        <v>0</v>
      </c>
      <c r="J20" s="301">
        <f>'Etat récapitulatif des dépenses'!L153</f>
        <v>0</v>
      </c>
      <c r="K20" s="302">
        <f>'Etat récapitulatif des dépenses'!K153</f>
        <v>0</v>
      </c>
      <c r="L20" s="303" t="str">
        <f t="shared" si="0"/>
        <v>montants conformes</v>
      </c>
      <c r="N20" s="113"/>
      <c r="O20" s="113"/>
      <c r="P20" s="113"/>
      <c r="Q20" s="113"/>
    </row>
    <row r="21" spans="1:17" ht="41.4" x14ac:dyDescent="0.3">
      <c r="A21" s="298" t="str">
        <f>'Etat récapitulatif des dépenses'!B154</f>
        <v>Peut être masqué  (NE PAS SUPPRIMER) si que 3 postes / A compléter si 4 postes de dépenses</v>
      </c>
      <c r="B21" s="299" t="str">
        <f>'Etat récapitulatif des dépenses'!B155</f>
        <v>Peut être masqué (NE PAS SUPPRIMER) si que 3 postes / A compléter si 4 postes de dépenses</v>
      </c>
      <c r="C21" s="300" t="str">
        <f>'Etat récapitulatif des dépenses'!D192</f>
        <v/>
      </c>
      <c r="D21" s="300" t="str">
        <f>IF(MIN('Etat récapitulatif des dépenses'!E156:E191)&lt;1/1/2000,"",MIN('Etat récapitulatif des dépenses'!E156:E191))</f>
        <v/>
      </c>
      <c r="E21" s="300" t="str">
        <f>'Etat récapitulatif des dépenses'!E192</f>
        <v/>
      </c>
      <c r="F21" s="299" t="s">
        <v>57</v>
      </c>
      <c r="G21" s="299" t="s">
        <v>57</v>
      </c>
      <c r="H21" s="299" t="str">
        <f>COUNTA('Etat récapitulatif des dépenses'!B156:B191)&amp;" lignes de dépenses de l'ERD"</f>
        <v>0 lignes de dépenses de l'ERD</v>
      </c>
      <c r="I21" s="301">
        <f>'Etat récapitulatif des dépenses'!J192</f>
        <v>0</v>
      </c>
      <c r="J21" s="301">
        <f>'Etat récapitulatif des dépenses'!L192</f>
        <v>0</v>
      </c>
      <c r="K21" s="302">
        <f>'Etat récapitulatif des dépenses'!K192</f>
        <v>0</v>
      </c>
      <c r="L21" s="303" t="str">
        <f t="shared" si="0"/>
        <v>montants conformes</v>
      </c>
      <c r="N21" s="113"/>
      <c r="O21" s="113"/>
      <c r="P21" s="113"/>
      <c r="Q21" s="113"/>
    </row>
    <row r="22" spans="1:17" ht="41.4" x14ac:dyDescent="0.3">
      <c r="A22" s="298" t="str">
        <f>'Etat récapitulatif des dépenses'!B193</f>
        <v>Peut être masqué (NE PAS SUPPRIMER) si que 4 postes / A compléter si 5 postes de dépenses</v>
      </c>
      <c r="B22" s="299" t="str">
        <f>'Etat récapitulatif des dépenses'!B194</f>
        <v>Peut être masqué (NE PAS SUPPRIMER) si que 4 postes / A compléter si 5 postes de dépenses</v>
      </c>
      <c r="C22" s="300" t="str">
        <f>'Etat récapitulatif des dépenses'!D231</f>
        <v/>
      </c>
      <c r="D22" s="300" t="str">
        <f>IF(MIN('Etat récapitulatif des dépenses'!E195:E230)&lt;1/1/2000,"",MIN('Etat récapitulatif des dépenses'!E195:E230))</f>
        <v/>
      </c>
      <c r="E22" s="300" t="str">
        <f>'Etat récapitulatif des dépenses'!E231</f>
        <v/>
      </c>
      <c r="F22" s="299" t="s">
        <v>57</v>
      </c>
      <c r="G22" s="299" t="s">
        <v>57</v>
      </c>
      <c r="H22" s="299" t="str">
        <f>COUNTA('Etat récapitulatif des dépenses'!B195:B230)&amp;" lignes de dépenses de l'ERD"</f>
        <v>0 lignes de dépenses de l'ERD</v>
      </c>
      <c r="I22" s="301">
        <f>'Etat récapitulatif des dépenses'!J231</f>
        <v>0</v>
      </c>
      <c r="J22" s="301">
        <f>'Etat récapitulatif des dépenses'!L231</f>
        <v>0</v>
      </c>
      <c r="K22" s="302">
        <f>'Etat récapitulatif des dépenses'!K231</f>
        <v>0</v>
      </c>
      <c r="L22" s="303" t="str">
        <f t="shared" si="0"/>
        <v>montants conformes</v>
      </c>
      <c r="N22" s="113"/>
      <c r="O22" s="113"/>
      <c r="P22" s="113"/>
      <c r="Q22" s="113"/>
    </row>
    <row r="23" spans="1:17" ht="41.4" x14ac:dyDescent="0.3">
      <c r="A23" s="298" t="str">
        <f>'Etat récapitulatif des dépenses'!B232</f>
        <v>Peut être masqué (NE PAS SUPPRIMER) si que 5 postes / A compléter si 6 postes de dépenses</v>
      </c>
      <c r="B23" s="299" t="str">
        <f>'Etat récapitulatif des dépenses'!B233</f>
        <v>Peut être masqué  (NE PAS SUPPRIMER) si que 5 postes / A compléter si 6 postes de dépenses</v>
      </c>
      <c r="C23" s="300" t="str">
        <f>'Etat récapitulatif des dépenses'!D270</f>
        <v/>
      </c>
      <c r="D23" s="300" t="str">
        <f>IF(MIN('Etat récapitulatif des dépenses'!E234:E269)&lt;1/1/2000,"",MIN('Etat récapitulatif des dépenses'!E234:E269))</f>
        <v/>
      </c>
      <c r="E23" s="300" t="str">
        <f>'Etat récapitulatif des dépenses'!E270</f>
        <v/>
      </c>
      <c r="F23" s="299" t="s">
        <v>57</v>
      </c>
      <c r="G23" s="299" t="s">
        <v>57</v>
      </c>
      <c r="H23" s="299" t="str">
        <f>COUNTA('Etat récapitulatif des dépenses'!B234:B269)&amp;" lignes de dépenses de l'ERD"</f>
        <v>0 lignes de dépenses de l'ERD</v>
      </c>
      <c r="I23" s="301">
        <f>'Etat récapitulatif des dépenses'!J270</f>
        <v>0</v>
      </c>
      <c r="J23" s="301">
        <f>'Etat récapitulatif des dépenses'!L270</f>
        <v>0</v>
      </c>
      <c r="K23" s="302">
        <f>'Etat récapitulatif des dépenses'!K270</f>
        <v>0</v>
      </c>
      <c r="L23" s="303" t="str">
        <f t="shared" si="0"/>
        <v>montants conformes</v>
      </c>
      <c r="N23" s="113"/>
      <c r="O23" s="113"/>
      <c r="P23" s="113"/>
      <c r="Q23" s="113"/>
    </row>
    <row r="24" spans="1:17" ht="42" thickBot="1" x14ac:dyDescent="0.35">
      <c r="A24" s="309" t="str">
        <f>'Etat récapitulatif des dépenses'!B271</f>
        <v>Peut être masqué  (NE PAS SUPPRIMER) si que 6 postes / A compléter si 7 postes de dépenses</v>
      </c>
      <c r="B24" s="310" t="str">
        <f>'Etat récapitulatif des dépenses'!B272</f>
        <v>Peut être masqué  (NE PAS SUPPRIMER) si que 6 postes / A compléter si 7 postes de dépenses</v>
      </c>
      <c r="C24" s="311" t="str">
        <f>'Etat récapitulatif des dépenses'!D309</f>
        <v/>
      </c>
      <c r="D24" s="311" t="str">
        <f>IF(MIN('Etat récapitulatif des dépenses'!E273:E308)&lt;1/1/2000,"",MIN('Etat récapitulatif des dépenses'!E273:E307))</f>
        <v/>
      </c>
      <c r="E24" s="311" t="str">
        <f>'Etat récapitulatif des dépenses'!E309</f>
        <v/>
      </c>
      <c r="F24" s="299" t="s">
        <v>57</v>
      </c>
      <c r="G24" s="299" t="s">
        <v>57</v>
      </c>
      <c r="H24" s="299" t="str">
        <f>COUNTA('Etat récapitulatif des dépenses'!B273:B308)&amp;" lignes de dépenses de l'ERD"</f>
        <v>0 lignes de dépenses de l'ERD</v>
      </c>
      <c r="I24" s="301">
        <f>'Etat récapitulatif des dépenses'!J309</f>
        <v>0</v>
      </c>
      <c r="J24" s="301">
        <f>'Etat récapitulatif des dépenses'!L309</f>
        <v>0</v>
      </c>
      <c r="K24" s="302">
        <f>'Etat récapitulatif des dépenses'!K309</f>
        <v>0</v>
      </c>
      <c r="L24" s="303" t="str">
        <f t="shared" si="0"/>
        <v>montants conformes</v>
      </c>
      <c r="N24" s="113"/>
      <c r="O24" s="113"/>
      <c r="P24" s="113"/>
      <c r="Q24" s="113"/>
    </row>
    <row r="25" spans="1:17" s="110" customFormat="1" ht="15" customHeight="1" thickBot="1" x14ac:dyDescent="0.35">
      <c r="A25" s="312"/>
      <c r="B25" s="313" t="s">
        <v>239</v>
      </c>
      <c r="C25" s="314">
        <f>MIN(C18:C24)</f>
        <v>43345</v>
      </c>
      <c r="D25" s="314">
        <f>MIN(D18:D24)</f>
        <v>43406</v>
      </c>
      <c r="E25" s="315">
        <f>MAX(E18:E24)</f>
        <v>43646</v>
      </c>
      <c r="F25" s="306"/>
      <c r="G25" s="307"/>
      <c r="H25" s="308" t="s">
        <v>238</v>
      </c>
      <c r="I25" s="296">
        <f>SUM(I18:I24)</f>
        <v>33000</v>
      </c>
      <c r="J25" s="296">
        <f t="shared" ref="J25:K25" si="1">SUM(J18:J24)</f>
        <v>9500</v>
      </c>
      <c r="K25" s="297">
        <f t="shared" si="1"/>
        <v>23500</v>
      </c>
      <c r="L25" s="118"/>
      <c r="M25" s="114"/>
      <c r="N25" s="114"/>
      <c r="O25" s="114"/>
      <c r="P25" s="114"/>
    </row>
    <row r="26" spans="1:17" x14ac:dyDescent="0.3">
      <c r="N26" s="112"/>
      <c r="O26" s="112"/>
    </row>
    <row r="27" spans="1:17" x14ac:dyDescent="0.3">
      <c r="N27" s="112"/>
      <c r="O27" s="112"/>
    </row>
  </sheetData>
  <sheetProtection algorithmName="SHA-512" hashValue="KUKrRNKzFJsYeuX0NAqIYABL+1K00BZfMu8sz0ZOXF/yIFxMRxLa216qW+rfX0vqEzKtf/t9vWfAlKneBb9nbA==" saltValue="IRLN+E5ns+Y1OteUewqCCw==" spinCount="100000" sheet="1" formatCells="0" formatColumns="0" formatRows="0" insertColumns="0" insertRows="0" insertHyperlinks="0" deleteColumns="0" deleteRows="0" sort="0" autoFilter="0" pivotTables="0"/>
  <mergeCells count="2">
    <mergeCell ref="C4:J4"/>
    <mergeCell ref="A16:L16"/>
  </mergeCells>
  <pageMargins left="0.7" right="0.7" top="1.5520833333333333" bottom="0.75" header="0.3" footer="0.3"/>
  <pageSetup paperSize="8" scale="94" orientation="landscape" r:id="rId1"/>
  <headerFooter>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82"/>
  <sheetViews>
    <sheetView workbookViewId="0">
      <selection activeCell="B13" sqref="B13"/>
    </sheetView>
  </sheetViews>
  <sheetFormatPr baseColWidth="10" defaultColWidth="11.33203125" defaultRowHeight="14.4" x14ac:dyDescent="0.3"/>
  <cols>
    <col min="1" max="1" width="11.33203125" style="109"/>
    <col min="2" max="2" width="168.33203125" style="115" bestFit="1" customWidth="1"/>
    <col min="3" max="3" width="11.33203125" style="109"/>
    <col min="4" max="4" width="45.88671875" style="109" customWidth="1"/>
    <col min="5" max="16384" width="11.33203125" style="109"/>
  </cols>
  <sheetData>
    <row r="1" spans="1:4" ht="15" thickBot="1" x14ac:dyDescent="0.35">
      <c r="B1" s="181" t="s">
        <v>186</v>
      </c>
    </row>
    <row r="2" spans="1:4" x14ac:dyDescent="0.3">
      <c r="A2" s="123"/>
      <c r="B2" s="180"/>
      <c r="C2" s="128"/>
      <c r="D2" s="129"/>
    </row>
    <row r="3" spans="1:4" x14ac:dyDescent="0.3">
      <c r="A3" s="123"/>
      <c r="B3" s="130" t="s">
        <v>69</v>
      </c>
      <c r="C3" s="128" t="s">
        <v>149</v>
      </c>
      <c r="D3" s="129" t="s">
        <v>150</v>
      </c>
    </row>
    <row r="4" spans="1:4" ht="20.399999999999999" x14ac:dyDescent="0.3">
      <c r="A4" s="124"/>
      <c r="B4" s="134" t="s">
        <v>70</v>
      </c>
      <c r="C4" s="135" t="s">
        <v>151</v>
      </c>
      <c r="D4" s="136" t="s">
        <v>152</v>
      </c>
    </row>
    <row r="5" spans="1:4" ht="20.399999999999999" x14ac:dyDescent="0.3">
      <c r="A5" s="123"/>
      <c r="B5" s="134" t="s">
        <v>71</v>
      </c>
      <c r="C5" s="135" t="s">
        <v>151</v>
      </c>
      <c r="D5" s="136" t="s">
        <v>152</v>
      </c>
    </row>
    <row r="6" spans="1:4" ht="20.399999999999999" x14ac:dyDescent="0.3">
      <c r="A6" s="123"/>
      <c r="B6" s="134" t="s">
        <v>72</v>
      </c>
      <c r="C6" s="135" t="s">
        <v>151</v>
      </c>
      <c r="D6" s="136" t="s">
        <v>152</v>
      </c>
    </row>
    <row r="7" spans="1:4" ht="27.6" x14ac:dyDescent="0.3">
      <c r="A7" s="123"/>
      <c r="B7" s="134" t="s">
        <v>73</v>
      </c>
      <c r="C7" s="135" t="s">
        <v>151</v>
      </c>
      <c r="D7" s="136" t="s">
        <v>152</v>
      </c>
    </row>
    <row r="8" spans="1:4" ht="27.6" x14ac:dyDescent="0.3">
      <c r="A8" s="123"/>
      <c r="B8" s="137" t="s">
        <v>74</v>
      </c>
      <c r="C8" s="135" t="s">
        <v>151</v>
      </c>
      <c r="D8" s="136" t="s">
        <v>152</v>
      </c>
    </row>
    <row r="9" spans="1:4" ht="20.399999999999999" x14ac:dyDescent="0.3">
      <c r="A9" s="123"/>
      <c r="B9" s="137" t="s">
        <v>75</v>
      </c>
      <c r="C9" s="135" t="s">
        <v>151</v>
      </c>
      <c r="D9" s="136" t="s">
        <v>152</v>
      </c>
    </row>
    <row r="10" spans="1:4" ht="20.399999999999999" x14ac:dyDescent="0.3">
      <c r="A10" s="123"/>
      <c r="B10" s="137" t="s">
        <v>76</v>
      </c>
      <c r="C10" s="135" t="s">
        <v>151</v>
      </c>
      <c r="D10" s="136" t="s">
        <v>152</v>
      </c>
    </row>
    <row r="11" spans="1:4" ht="20.399999999999999" x14ac:dyDescent="0.3">
      <c r="A11" s="123"/>
      <c r="B11" s="137" t="s">
        <v>77</v>
      </c>
      <c r="C11" s="135" t="s">
        <v>151</v>
      </c>
      <c r="D11" s="136" t="s">
        <v>152</v>
      </c>
    </row>
    <row r="12" spans="1:4" ht="82.8" x14ac:dyDescent="0.3">
      <c r="A12" s="123"/>
      <c r="B12" s="137" t="s">
        <v>78</v>
      </c>
      <c r="C12" s="135" t="s">
        <v>151</v>
      </c>
      <c r="D12" s="136" t="s">
        <v>152</v>
      </c>
    </row>
    <row r="13" spans="1:4" ht="27.6" x14ac:dyDescent="0.3">
      <c r="A13" s="123"/>
      <c r="B13" s="134" t="s">
        <v>79</v>
      </c>
      <c r="C13" s="135" t="s">
        <v>151</v>
      </c>
      <c r="D13" s="136" t="s">
        <v>152</v>
      </c>
    </row>
    <row r="14" spans="1:4" ht="27.6" x14ac:dyDescent="0.3">
      <c r="A14" s="123"/>
      <c r="B14" s="134" t="s">
        <v>80</v>
      </c>
      <c r="C14" s="135" t="s">
        <v>151</v>
      </c>
      <c r="D14" s="136" t="s">
        <v>152</v>
      </c>
    </row>
    <row r="15" spans="1:4" ht="20.399999999999999" x14ac:dyDescent="0.3">
      <c r="A15" s="123"/>
      <c r="B15" s="137" t="s">
        <v>81</v>
      </c>
      <c r="C15" s="135" t="s">
        <v>151</v>
      </c>
      <c r="D15" s="136" t="s">
        <v>152</v>
      </c>
    </row>
    <row r="16" spans="1:4" ht="20.399999999999999" x14ac:dyDescent="0.3">
      <c r="A16" s="123"/>
      <c r="B16" s="137" t="s">
        <v>82</v>
      </c>
      <c r="C16" s="135" t="s">
        <v>151</v>
      </c>
      <c r="D16" s="136" t="s">
        <v>152</v>
      </c>
    </row>
    <row r="17" spans="1:4" ht="20.399999999999999" x14ac:dyDescent="0.3">
      <c r="A17" s="123"/>
      <c r="B17" s="137" t="s">
        <v>83</v>
      </c>
      <c r="C17" s="135" t="s">
        <v>151</v>
      </c>
      <c r="D17" s="136" t="s">
        <v>153</v>
      </c>
    </row>
    <row r="18" spans="1:4" ht="41.4" x14ac:dyDescent="0.3">
      <c r="A18" s="123"/>
      <c r="B18" s="137" t="s">
        <v>84</v>
      </c>
      <c r="C18" s="135" t="s">
        <v>151</v>
      </c>
      <c r="D18" s="136" t="s">
        <v>154</v>
      </c>
    </row>
    <row r="19" spans="1:4" ht="20.399999999999999" x14ac:dyDescent="0.3">
      <c r="A19" s="123"/>
      <c r="B19" s="137" t="s">
        <v>85</v>
      </c>
      <c r="C19" s="135" t="s">
        <v>151</v>
      </c>
      <c r="D19" s="136" t="s">
        <v>154</v>
      </c>
    </row>
    <row r="20" spans="1:4" ht="20.399999999999999" x14ac:dyDescent="0.3">
      <c r="A20" s="123"/>
      <c r="B20" s="137" t="s">
        <v>86</v>
      </c>
      <c r="C20" s="135" t="s">
        <v>151</v>
      </c>
      <c r="D20" s="136" t="s">
        <v>154</v>
      </c>
    </row>
    <row r="21" spans="1:4" ht="20.399999999999999" x14ac:dyDescent="0.3">
      <c r="A21" s="123"/>
      <c r="B21" s="137" t="s">
        <v>87</v>
      </c>
      <c r="C21" s="135" t="s">
        <v>151</v>
      </c>
      <c r="D21" s="136" t="s">
        <v>154</v>
      </c>
    </row>
    <row r="22" spans="1:4" ht="20.399999999999999" x14ac:dyDescent="0.3">
      <c r="A22" s="123"/>
      <c r="B22" s="137" t="s">
        <v>88</v>
      </c>
      <c r="C22" s="135" t="s">
        <v>151</v>
      </c>
      <c r="D22" s="136" t="s">
        <v>154</v>
      </c>
    </row>
    <row r="23" spans="1:4" ht="20.399999999999999" x14ac:dyDescent="0.3">
      <c r="A23" s="123"/>
      <c r="B23" s="137" t="s">
        <v>89</v>
      </c>
      <c r="C23" s="135" t="s">
        <v>151</v>
      </c>
      <c r="D23" s="136" t="s">
        <v>154</v>
      </c>
    </row>
    <row r="24" spans="1:4" ht="20.399999999999999" x14ac:dyDescent="0.3">
      <c r="A24" s="123"/>
      <c r="B24" s="137" t="s">
        <v>90</v>
      </c>
      <c r="C24" s="135" t="s">
        <v>151</v>
      </c>
      <c r="D24" s="136" t="s">
        <v>154</v>
      </c>
    </row>
    <row r="25" spans="1:4" ht="20.399999999999999" x14ac:dyDescent="0.3">
      <c r="A25" s="123"/>
      <c r="B25" s="137" t="s">
        <v>91</v>
      </c>
      <c r="C25" s="135" t="s">
        <v>151</v>
      </c>
      <c r="D25" s="136" t="s">
        <v>154</v>
      </c>
    </row>
    <row r="26" spans="1:4" x14ac:dyDescent="0.3">
      <c r="A26" s="123"/>
      <c r="B26" s="137" t="s">
        <v>92</v>
      </c>
      <c r="C26" s="135" t="s">
        <v>151</v>
      </c>
      <c r="D26" s="136" t="s">
        <v>155</v>
      </c>
    </row>
    <row r="27" spans="1:4" x14ac:dyDescent="0.3">
      <c r="A27" s="123"/>
      <c r="B27" s="137" t="s">
        <v>93</v>
      </c>
      <c r="C27" s="135" t="s">
        <v>151</v>
      </c>
      <c r="D27" s="136" t="s">
        <v>156</v>
      </c>
    </row>
    <row r="28" spans="1:4" x14ac:dyDescent="0.3">
      <c r="A28" s="123"/>
      <c r="B28" s="133" t="s">
        <v>94</v>
      </c>
      <c r="C28" s="131" t="s">
        <v>157</v>
      </c>
      <c r="D28" s="132" t="s">
        <v>158</v>
      </c>
    </row>
    <row r="29" spans="1:4" x14ac:dyDescent="0.3">
      <c r="A29" s="123"/>
      <c r="B29" s="133" t="s">
        <v>95</v>
      </c>
      <c r="C29" s="131" t="s">
        <v>157</v>
      </c>
      <c r="D29" s="132" t="s">
        <v>158</v>
      </c>
    </row>
    <row r="30" spans="1:4" x14ac:dyDescent="0.3">
      <c r="A30" s="123"/>
      <c r="B30" s="133" t="s">
        <v>96</v>
      </c>
      <c r="C30" s="131" t="s">
        <v>157</v>
      </c>
      <c r="D30" s="132" t="s">
        <v>158</v>
      </c>
    </row>
    <row r="31" spans="1:4" s="122" customFormat="1" x14ac:dyDescent="0.3">
      <c r="A31" s="123"/>
      <c r="B31" s="133" t="s">
        <v>97</v>
      </c>
      <c r="C31" s="131" t="s">
        <v>157</v>
      </c>
      <c r="D31" s="132" t="s">
        <v>158</v>
      </c>
    </row>
    <row r="32" spans="1:4" x14ac:dyDescent="0.3">
      <c r="A32" s="127"/>
      <c r="B32" s="133" t="s">
        <v>98</v>
      </c>
      <c r="C32" s="131" t="s">
        <v>157</v>
      </c>
      <c r="D32" s="132" t="s">
        <v>158</v>
      </c>
    </row>
    <row r="33" spans="1:4" x14ac:dyDescent="0.3">
      <c r="A33" s="123"/>
      <c r="B33" s="133" t="s">
        <v>99</v>
      </c>
      <c r="C33" s="131" t="s">
        <v>157</v>
      </c>
      <c r="D33" s="132" t="s">
        <v>158</v>
      </c>
    </row>
    <row r="34" spans="1:4" x14ac:dyDescent="0.3">
      <c r="A34" s="123"/>
      <c r="B34" s="133" t="s">
        <v>100</v>
      </c>
      <c r="C34" s="131" t="s">
        <v>157</v>
      </c>
      <c r="D34" s="132" t="s">
        <v>158</v>
      </c>
    </row>
    <row r="35" spans="1:4" x14ac:dyDescent="0.3">
      <c r="A35" s="123"/>
      <c r="B35" s="133" t="s">
        <v>101</v>
      </c>
      <c r="C35" s="131" t="s">
        <v>157</v>
      </c>
      <c r="D35" s="132" t="s">
        <v>158</v>
      </c>
    </row>
    <row r="36" spans="1:4" x14ac:dyDescent="0.3">
      <c r="A36" s="123"/>
      <c r="B36" s="133" t="s">
        <v>102</v>
      </c>
      <c r="C36" s="131" t="s">
        <v>157</v>
      </c>
      <c r="D36" s="132" t="s">
        <v>158</v>
      </c>
    </row>
    <row r="37" spans="1:4" x14ac:dyDescent="0.3">
      <c r="A37" s="123"/>
      <c r="B37" s="133" t="s">
        <v>103</v>
      </c>
      <c r="C37" s="131" t="s">
        <v>157</v>
      </c>
      <c r="D37" s="132" t="s">
        <v>158</v>
      </c>
    </row>
    <row r="38" spans="1:4" x14ac:dyDescent="0.3">
      <c r="A38" s="123"/>
      <c r="B38" s="133" t="s">
        <v>104</v>
      </c>
      <c r="C38" s="131" t="s">
        <v>157</v>
      </c>
      <c r="D38" s="132" t="s">
        <v>158</v>
      </c>
    </row>
    <row r="39" spans="1:4" x14ac:dyDescent="0.3">
      <c r="A39" s="123"/>
      <c r="B39" s="143" t="s">
        <v>105</v>
      </c>
      <c r="C39" s="144" t="s">
        <v>159</v>
      </c>
      <c r="D39" s="145" t="s">
        <v>160</v>
      </c>
    </row>
    <row r="40" spans="1:4" x14ac:dyDescent="0.3">
      <c r="A40" s="123"/>
      <c r="B40" s="143" t="s">
        <v>106</v>
      </c>
      <c r="C40" s="144" t="s">
        <v>159</v>
      </c>
      <c r="D40" s="145" t="s">
        <v>160</v>
      </c>
    </row>
    <row r="41" spans="1:4" x14ac:dyDescent="0.3">
      <c r="A41" s="123"/>
      <c r="B41" s="140" t="s">
        <v>107</v>
      </c>
      <c r="C41" s="141" t="s">
        <v>161</v>
      </c>
      <c r="D41" s="142" t="s">
        <v>162</v>
      </c>
    </row>
    <row r="42" spans="1:4" x14ac:dyDescent="0.3">
      <c r="A42" s="123"/>
      <c r="B42" s="140" t="s">
        <v>108</v>
      </c>
      <c r="C42" s="141" t="s">
        <v>161</v>
      </c>
      <c r="D42" s="142" t="s">
        <v>162</v>
      </c>
    </row>
    <row r="43" spans="1:4" x14ac:dyDescent="0.3">
      <c r="A43" s="123"/>
      <c r="B43" s="140" t="s">
        <v>109</v>
      </c>
      <c r="C43" s="141" t="s">
        <v>161</v>
      </c>
      <c r="D43" s="142" t="s">
        <v>162</v>
      </c>
    </row>
    <row r="44" spans="1:4" x14ac:dyDescent="0.3">
      <c r="A44" s="123"/>
      <c r="B44" s="149" t="s">
        <v>110</v>
      </c>
      <c r="C44" s="141" t="s">
        <v>161</v>
      </c>
      <c r="D44" s="142" t="s">
        <v>162</v>
      </c>
    </row>
    <row r="45" spans="1:4" x14ac:dyDescent="0.3">
      <c r="A45" s="123"/>
      <c r="B45" s="149" t="s">
        <v>111</v>
      </c>
      <c r="C45" s="141" t="s">
        <v>161</v>
      </c>
      <c r="D45" s="142" t="s">
        <v>162</v>
      </c>
    </row>
    <row r="46" spans="1:4" x14ac:dyDescent="0.3">
      <c r="A46" s="123"/>
      <c r="B46" s="149" t="s">
        <v>112</v>
      </c>
      <c r="C46" s="141" t="s">
        <v>161</v>
      </c>
      <c r="D46" s="142" t="s">
        <v>162</v>
      </c>
    </row>
    <row r="47" spans="1:4" x14ac:dyDescent="0.3">
      <c r="A47" s="123"/>
      <c r="B47" s="149" t="s">
        <v>113</v>
      </c>
      <c r="C47" s="141" t="s">
        <v>161</v>
      </c>
      <c r="D47" s="142" t="s">
        <v>162</v>
      </c>
    </row>
    <row r="48" spans="1:4" x14ac:dyDescent="0.3">
      <c r="A48" s="123"/>
      <c r="B48" s="149" t="s">
        <v>114</v>
      </c>
      <c r="C48" s="141" t="s">
        <v>161</v>
      </c>
      <c r="D48" s="142" t="s">
        <v>162</v>
      </c>
    </row>
    <row r="49" spans="1:4" x14ac:dyDescent="0.3">
      <c r="A49" s="123"/>
      <c r="B49" s="149" t="s">
        <v>115</v>
      </c>
      <c r="C49" s="141" t="s">
        <v>161</v>
      </c>
      <c r="D49" s="142" t="s">
        <v>162</v>
      </c>
    </row>
    <row r="50" spans="1:4" x14ac:dyDescent="0.3">
      <c r="A50" s="123"/>
      <c r="B50" s="149" t="s">
        <v>116</v>
      </c>
      <c r="C50" s="141" t="s">
        <v>161</v>
      </c>
      <c r="D50" s="142" t="s">
        <v>162</v>
      </c>
    </row>
    <row r="51" spans="1:4" x14ac:dyDescent="0.3">
      <c r="A51" s="123"/>
      <c r="B51" s="149" t="s">
        <v>117</v>
      </c>
      <c r="C51" s="141" t="s">
        <v>161</v>
      </c>
      <c r="D51" s="142" t="s">
        <v>162</v>
      </c>
    </row>
    <row r="52" spans="1:4" x14ac:dyDescent="0.3">
      <c r="A52" s="123"/>
      <c r="B52" s="149" t="s">
        <v>118</v>
      </c>
      <c r="C52" s="141" t="s">
        <v>161</v>
      </c>
      <c r="D52" s="142" t="s">
        <v>162</v>
      </c>
    </row>
    <row r="53" spans="1:4" x14ac:dyDescent="0.3">
      <c r="A53" s="123"/>
      <c r="B53" s="149" t="s">
        <v>119</v>
      </c>
      <c r="C53" s="141" t="s">
        <v>161</v>
      </c>
      <c r="D53" s="142" t="s">
        <v>162</v>
      </c>
    </row>
    <row r="54" spans="1:4" x14ac:dyDescent="0.3">
      <c r="A54" s="123"/>
      <c r="B54" s="140" t="s">
        <v>120</v>
      </c>
      <c r="C54" s="141" t="s">
        <v>161</v>
      </c>
      <c r="D54" s="142" t="s">
        <v>162</v>
      </c>
    </row>
    <row r="55" spans="1:4" x14ac:dyDescent="0.3">
      <c r="A55" s="123"/>
      <c r="B55" s="149" t="s">
        <v>121</v>
      </c>
      <c r="C55" s="141" t="s">
        <v>161</v>
      </c>
      <c r="D55" s="142" t="s">
        <v>162</v>
      </c>
    </row>
    <row r="56" spans="1:4" x14ac:dyDescent="0.3">
      <c r="A56" s="123"/>
      <c r="B56" s="149" t="s">
        <v>122</v>
      </c>
      <c r="C56" s="141" t="s">
        <v>161</v>
      </c>
      <c r="D56" s="142" t="s">
        <v>162</v>
      </c>
    </row>
    <row r="57" spans="1:4" x14ac:dyDescent="0.3">
      <c r="A57" s="123"/>
      <c r="B57" s="150" t="s">
        <v>123</v>
      </c>
      <c r="C57" s="138" t="s">
        <v>163</v>
      </c>
      <c r="D57" s="139" t="s">
        <v>164</v>
      </c>
    </row>
    <row r="58" spans="1:4" x14ac:dyDescent="0.3">
      <c r="A58" s="123"/>
      <c r="B58" s="150" t="s">
        <v>124</v>
      </c>
      <c r="C58" s="138" t="s">
        <v>163</v>
      </c>
      <c r="D58" s="139" t="s">
        <v>164</v>
      </c>
    </row>
    <row r="59" spans="1:4" x14ac:dyDescent="0.3">
      <c r="A59" s="123"/>
      <c r="B59" s="146" t="s">
        <v>125</v>
      </c>
      <c r="C59" s="147" t="s">
        <v>165</v>
      </c>
      <c r="D59" s="148" t="s">
        <v>166</v>
      </c>
    </row>
    <row r="60" spans="1:4" x14ac:dyDescent="0.3">
      <c r="A60" s="123"/>
      <c r="B60" s="146" t="s">
        <v>126</v>
      </c>
      <c r="C60" s="147" t="s">
        <v>165</v>
      </c>
      <c r="D60" s="148" t="s">
        <v>166</v>
      </c>
    </row>
    <row r="61" spans="1:4" x14ac:dyDescent="0.3">
      <c r="A61" s="123"/>
      <c r="B61" s="151" t="s">
        <v>127</v>
      </c>
      <c r="C61" s="152" t="s">
        <v>167</v>
      </c>
      <c r="D61" s="153" t="s">
        <v>168</v>
      </c>
    </row>
    <row r="62" spans="1:4" x14ac:dyDescent="0.3">
      <c r="A62" s="123"/>
      <c r="B62" s="176" t="s">
        <v>128</v>
      </c>
      <c r="C62" s="177" t="s">
        <v>169</v>
      </c>
      <c r="D62" s="178" t="s">
        <v>170</v>
      </c>
    </row>
    <row r="63" spans="1:4" x14ac:dyDescent="0.3">
      <c r="A63" s="125"/>
      <c r="B63" s="176" t="s">
        <v>129</v>
      </c>
      <c r="C63" s="177" t="s">
        <v>169</v>
      </c>
      <c r="D63" s="178" t="s">
        <v>170</v>
      </c>
    </row>
    <row r="64" spans="1:4" x14ac:dyDescent="0.3">
      <c r="A64" s="125"/>
      <c r="B64" s="176" t="s">
        <v>130</v>
      </c>
      <c r="C64" s="177" t="s">
        <v>169</v>
      </c>
      <c r="D64" s="179" t="s">
        <v>170</v>
      </c>
    </row>
    <row r="65" spans="1:4" x14ac:dyDescent="0.3">
      <c r="A65" s="125"/>
      <c r="B65" s="176" t="s">
        <v>131</v>
      </c>
      <c r="C65" s="177" t="s">
        <v>169</v>
      </c>
      <c r="D65" s="179" t="s">
        <v>170</v>
      </c>
    </row>
    <row r="66" spans="1:4" x14ac:dyDescent="0.3">
      <c r="A66" s="125"/>
      <c r="B66" s="176" t="s">
        <v>132</v>
      </c>
      <c r="C66" s="177" t="s">
        <v>169</v>
      </c>
      <c r="D66" s="179" t="s">
        <v>170</v>
      </c>
    </row>
    <row r="67" spans="1:4" x14ac:dyDescent="0.3">
      <c r="A67" s="125"/>
      <c r="B67" s="176" t="s">
        <v>133</v>
      </c>
      <c r="C67" s="177" t="s">
        <v>169</v>
      </c>
      <c r="D67" s="179" t="s">
        <v>170</v>
      </c>
    </row>
    <row r="68" spans="1:4" x14ac:dyDescent="0.3">
      <c r="A68" s="125"/>
      <c r="B68" s="176" t="s">
        <v>134</v>
      </c>
      <c r="C68" s="177" t="s">
        <v>169</v>
      </c>
      <c r="D68" s="179" t="s">
        <v>170</v>
      </c>
    </row>
    <row r="69" spans="1:4" x14ac:dyDescent="0.3">
      <c r="A69" s="125"/>
      <c r="B69" s="176" t="s">
        <v>135</v>
      </c>
      <c r="C69" s="177" t="s">
        <v>169</v>
      </c>
      <c r="D69" s="179" t="s">
        <v>170</v>
      </c>
    </row>
    <row r="70" spans="1:4" x14ac:dyDescent="0.3">
      <c r="A70" s="125"/>
      <c r="B70" s="176" t="s">
        <v>136</v>
      </c>
      <c r="C70" s="177" t="s">
        <v>169</v>
      </c>
      <c r="D70" s="179" t="s">
        <v>170</v>
      </c>
    </row>
    <row r="71" spans="1:4" x14ac:dyDescent="0.3">
      <c r="A71" s="125"/>
      <c r="B71" s="176" t="s">
        <v>137</v>
      </c>
      <c r="C71" s="177" t="s">
        <v>171</v>
      </c>
      <c r="D71" s="179" t="s">
        <v>170</v>
      </c>
    </row>
    <row r="72" spans="1:4" x14ac:dyDescent="0.3">
      <c r="A72" s="125"/>
      <c r="B72" s="157" t="s">
        <v>138</v>
      </c>
      <c r="C72" s="158" t="s">
        <v>172</v>
      </c>
      <c r="D72" s="159" t="s">
        <v>173</v>
      </c>
    </row>
    <row r="73" spans="1:4" x14ac:dyDescent="0.3">
      <c r="A73" s="125"/>
      <c r="B73" s="160" t="s">
        <v>139</v>
      </c>
      <c r="C73" s="161" t="s">
        <v>174</v>
      </c>
      <c r="D73" s="162" t="s">
        <v>175</v>
      </c>
    </row>
    <row r="74" spans="1:4" x14ac:dyDescent="0.3">
      <c r="A74" s="123"/>
      <c r="B74" s="160" t="s">
        <v>140</v>
      </c>
      <c r="C74" s="161" t="s">
        <v>174</v>
      </c>
      <c r="D74" s="162" t="s">
        <v>175</v>
      </c>
    </row>
    <row r="75" spans="1:4" x14ac:dyDescent="0.3">
      <c r="A75" s="123"/>
      <c r="B75" s="160" t="s">
        <v>141</v>
      </c>
      <c r="C75" s="161" t="s">
        <v>174</v>
      </c>
      <c r="D75" s="163" t="s">
        <v>175</v>
      </c>
    </row>
    <row r="76" spans="1:4" x14ac:dyDescent="0.3">
      <c r="A76" s="123"/>
      <c r="B76" s="154" t="s">
        <v>142</v>
      </c>
      <c r="C76" s="155" t="s">
        <v>176</v>
      </c>
      <c r="D76" s="156" t="s">
        <v>177</v>
      </c>
    </row>
    <row r="77" spans="1:4" x14ac:dyDescent="0.3">
      <c r="A77" s="123"/>
      <c r="B77" s="154" t="s">
        <v>143</v>
      </c>
      <c r="C77" s="155" t="s">
        <v>176</v>
      </c>
      <c r="D77" s="156" t="s">
        <v>177</v>
      </c>
    </row>
    <row r="78" spans="1:4" x14ac:dyDescent="0.3">
      <c r="A78" s="123"/>
      <c r="B78" s="170" t="s">
        <v>144</v>
      </c>
      <c r="C78" s="171" t="s">
        <v>178</v>
      </c>
      <c r="D78" s="172" t="s">
        <v>179</v>
      </c>
    </row>
    <row r="79" spans="1:4" x14ac:dyDescent="0.3">
      <c r="A79" s="123"/>
      <c r="B79" s="173" t="s">
        <v>145</v>
      </c>
      <c r="C79" s="174" t="s">
        <v>180</v>
      </c>
      <c r="D79" s="175" t="s">
        <v>181</v>
      </c>
    </row>
    <row r="80" spans="1:4" x14ac:dyDescent="0.3">
      <c r="A80" s="123"/>
      <c r="B80" s="164" t="s">
        <v>146</v>
      </c>
      <c r="C80" s="165" t="s">
        <v>182</v>
      </c>
      <c r="D80" s="166" t="s">
        <v>183</v>
      </c>
    </row>
    <row r="81" spans="1:4" x14ac:dyDescent="0.3">
      <c r="A81" s="123"/>
      <c r="B81" s="164" t="s">
        <v>147</v>
      </c>
      <c r="C81" s="165" t="s">
        <v>182</v>
      </c>
      <c r="D81" s="166" t="s">
        <v>183</v>
      </c>
    </row>
    <row r="82" spans="1:4" x14ac:dyDescent="0.3">
      <c r="A82" s="123"/>
      <c r="B82" s="167" t="s">
        <v>148</v>
      </c>
      <c r="C82" s="168" t="s">
        <v>184</v>
      </c>
      <c r="D82" s="169" t="s">
        <v>185</v>
      </c>
    </row>
  </sheetData>
  <sheetProtection algorithmName="SHA-512" hashValue="0cTqiI8Bj3L26nMy/Ap86f7/h3ovtKvNuFixrkkVHqO3RYuMSnFaoQatU6kSBznjbqHx/jXTBqde8vGkxluqXA==" saltValue="1OM1RWFf2XbIwAOdYKyDMg==" spinCount="100000" sheet="1" objects="1" scenarios="1" selectLockedCells="1" selectUnlockedCell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I n K L U Q q a N K e p A A A A + Q A A A B I A H A B D b 2 5 m a W c v U G F j a 2 F n Z S 5 4 b W w g o h g A K K A U A A A A A A A A A A A A A A A A A A A A A A A A A A A A h Y / B C o J A F E V / R W b v v J k R I + Q 5 L o J W C V E Q b U U n H d I x x j H 9 t x Z 9 U r + Q U F a 7 l v d y L p z 7 u N 0 x G Z v a u y r b 6 d b E h F N G P G X y t t C m j E n v T v 6 S J B K 3 W X 7 O S u V N s O m i s d M x q Z y 7 R A D D M N A h o K 0 t Q T D G 4 Z h u 9 n m l m s z X p n O Z y R X 5 r I r / K y L x 8 J K R g o Y L G j I R U M 6 Z Q J h 7 T L X 5 M m J S p g z h p 8 R V X 7 v e K n m y / n q H M E e E 9 w 3 5 B F B L A w Q U A A I A C A A i c o t R 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n K L U S i K R 7 g O A A A A E Q A A A B M A H A B G b 3 J t d W x h c y 9 T Z W N 0 a W 9 u M S 5 t I K I Y A C i g F A A A A A A A A A A A A A A A A A A A A A A A A A A A A C t O T S 7 J z M 9 T C I b Q h t Y A U E s B A i 0 A F A A C A A g A I n K L U Q q a N K e p A A A A + Q A A A B I A A A A A A A A A A A A A A A A A A A A A A E N v b m Z p Z y 9 Q Y W N r Y W d l L n h t b F B L A Q I t A B Q A A g A I A C J y i 1 E P y u m r p A A A A O k A A A A T A A A A A A A A A A A A A A A A A P U A A A B b Q 2 9 u d G V u d F 9 U e X B l c 1 0 u e G 1 s U E s B A i 0 A F A A C A A g A I n K L U S 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O / S m S I V G T t I p E J z A g z 6 Y Y A A A A A A A g A A A A A A A 2 Y A A M A A A A A Q A A A A i s j u 3 S N S l h + A I 1 6 o l w r + e Q A A A A A E g A A A o A A A A B A A A A B r F 9 T Z R 0 5 c n 9 O h F n S i y z Z u U A A A A H V M d J w a Q d e g 6 1 H F l B y w P a a 4 x d A l N H X w m Q Z f 4 3 8 R z Q v z N i i h u Y Z f M G K p M R L l / 8 i F G z U D p K J o 5 u J M 7 S F 8 U O E + M E B C O d d J + 1 J C 2 q s T n J / I y t 0 / F A A A A G 9 2 Q 5 2 5 T T J 9 + M U r / d 3 O F a H P t G w b < / D a t a M a s h u p > 
</file>

<file path=customXml/itemProps1.xml><?xml version="1.0" encoding="utf-8"?>
<ds:datastoreItem xmlns:ds="http://schemas.openxmlformats.org/officeDocument/2006/customXml" ds:itemID="{D099F08A-0604-4E7D-A0A3-9E5FDF48E66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vt:lpstr>
      <vt:lpstr>Etat récapitulatif des dépenses</vt:lpstr>
      <vt:lpstr>Synthèse e-Synergie</vt:lpstr>
      <vt:lpstr>liste déroulante</vt:lpstr>
      <vt:lpstr>'Etat récapitulatif des dépenses'!Zone_d_impression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FAHMY Caroline</cp:lastModifiedBy>
  <cp:lastPrinted>2020-06-12T14:30:16Z</cp:lastPrinted>
  <dcterms:created xsi:type="dcterms:W3CDTF">2013-12-10T16:41:55Z</dcterms:created>
  <dcterms:modified xsi:type="dcterms:W3CDTF">2020-12-18T17:38:37Z</dcterms:modified>
</cp:coreProperties>
</file>